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0.100.11\営業企画課\営業企画課\広告宣伝関連\ホームページ関連\コンテンツ案\"/>
    </mc:Choice>
  </mc:AlternateContent>
  <xr:revisionPtr revIDLastSave="0" documentId="13_ncr:1_{7D48381F-B316-466B-A67C-4ABC02779E60}" xr6:coauthVersionLast="47" xr6:coauthVersionMax="47" xr10:uidLastSave="{00000000-0000-0000-0000-000000000000}"/>
  <workbookProtection workbookAlgorithmName="SHA-512" workbookHashValue="szKk7mgIGSOsKRp0Dx4uDl4267zT87h1YfGYNfY57eo0KsI54Du8UUKUxoJf8Pdkkw9MSKuioO/V1Rt7q83rog==" workbookSaltValue="SKXx4kDczYWkC4Y0ejUmrA==" workbookSpinCount="100000" lockStructure="1"/>
  <bookViews>
    <workbookView xWindow="-120" yWindow="-120" windowWidth="29040" windowHeight="15720" xr2:uid="{29B86A4D-F203-4746-B772-8C5C6E9E1C9A}"/>
  </bookViews>
  <sheets>
    <sheet name="型番選定" sheetId="1" r:id="rId1"/>
    <sheet name="データシート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2" l="1"/>
  <c r="N3" i="2" s="1"/>
  <c r="N4" i="2" l="1"/>
  <c r="N5" i="2" l="1"/>
  <c r="N6" i="2" s="1"/>
  <c r="N7" i="2" s="1"/>
  <c r="N8" i="2" l="1"/>
  <c r="N9" i="2" l="1"/>
  <c r="N10" i="2" l="1"/>
  <c r="N11" i="2" l="1"/>
  <c r="N12" i="2" s="1"/>
  <c r="N13" i="2" s="1"/>
  <c r="N14" i="2" l="1"/>
  <c r="N15" i="2" l="1"/>
  <c r="N16" i="2" l="1"/>
  <c r="N17" i="2" s="1"/>
  <c r="N18" i="2" l="1"/>
  <c r="N19" i="2"/>
  <c r="N20" i="2" l="1"/>
  <c r="N21" i="2" l="1"/>
  <c r="N22" i="2" l="1"/>
  <c r="N23" i="2" l="1"/>
  <c r="N24" i="2" l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H32" i="1" s="1" a="1"/>
  <c r="H32" i="1" s="1"/>
  <c r="D48" i="1" l="1" a="1"/>
  <c r="D48" i="1" s="1"/>
  <c r="D37" i="1" a="1"/>
  <c r="D37" i="1" s="1"/>
  <c r="E55" i="1" a="1"/>
  <c r="E55" i="1" s="1"/>
  <c r="D65" i="1" a="1"/>
  <c r="D65" i="1" s="1"/>
  <c r="F50" i="1" a="1"/>
  <c r="F50" i="1" s="1"/>
  <c r="H72" i="1" a="1"/>
  <c r="H72" i="1" s="1"/>
  <c r="K69" i="1" a="1"/>
  <c r="K69" i="1" s="1"/>
  <c r="G48" i="1" a="1"/>
  <c r="G48" i="1" s="1"/>
  <c r="G73" i="1" a="1"/>
  <c r="G73" i="1" s="1"/>
  <c r="J53" i="1" a="1"/>
  <c r="J53" i="1" s="1"/>
  <c r="J44" i="1" a="1"/>
  <c r="J44" i="1" s="1"/>
  <c r="F70" i="1" a="1"/>
  <c r="F70" i="1" s="1"/>
  <c r="J47" i="1" a="1"/>
  <c r="J47" i="1" s="1"/>
  <c r="K41" i="1" a="1"/>
  <c r="K41" i="1" s="1"/>
  <c r="E68" i="1" a="1"/>
  <c r="E68" i="1" s="1"/>
  <c r="E59" i="1" a="1"/>
  <c r="E59" i="1" s="1"/>
  <c r="F68" i="1" a="1"/>
  <c r="F68" i="1" s="1"/>
  <c r="J52" i="1" a="1"/>
  <c r="J52" i="1" s="1"/>
  <c r="I73" i="1" a="1"/>
  <c r="I73" i="1" s="1"/>
  <c r="M54" i="1" a="1"/>
  <c r="M54" i="1" s="1"/>
  <c r="D49" i="1" a="1"/>
  <c r="D49" i="1" s="1"/>
  <c r="G69" i="1" a="1"/>
  <c r="G69" i="1" s="1"/>
  <c r="H69" i="1" a="1"/>
  <c r="H69" i="1" s="1"/>
  <c r="B54" i="1" a="1"/>
  <c r="B54" i="1" s="1"/>
  <c r="B46" i="1" a="1"/>
  <c r="B46" i="1" s="1"/>
  <c r="H53" i="1" a="1"/>
  <c r="H53" i="1" s="1"/>
  <c r="E45" i="1" a="1"/>
  <c r="E45" i="1" s="1"/>
  <c r="F71" i="1" a="1"/>
  <c r="F71" i="1" s="1"/>
  <c r="H71" i="1" a="1"/>
  <c r="H71" i="1" s="1"/>
  <c r="J45" i="1" a="1"/>
  <c r="J45" i="1" s="1"/>
  <c r="M55" i="1" a="1"/>
  <c r="M55" i="1" s="1"/>
  <c r="D42" i="1" a="1"/>
  <c r="D42" i="1" s="1"/>
  <c r="L46" i="1" a="1"/>
  <c r="L46" i="1" s="1"/>
  <c r="M65" i="1" a="1"/>
  <c r="M65" i="1" s="1"/>
  <c r="K40" i="1" a="1"/>
  <c r="K40" i="1" s="1"/>
  <c r="G54" i="1" a="1"/>
  <c r="G54" i="1" s="1"/>
  <c r="H37" i="1" a="1"/>
  <c r="H37" i="1" s="1"/>
  <c r="B67" i="1" a="1"/>
  <c r="B67" i="1" s="1"/>
  <c r="K36" i="1" a="1"/>
  <c r="K36" i="1" s="1"/>
  <c r="H41" i="1" a="1"/>
  <c r="H41" i="1" s="1"/>
  <c r="D69" i="1" a="1"/>
  <c r="D69" i="1" s="1"/>
  <c r="L57" i="1" a="1"/>
  <c r="L57" i="1" s="1"/>
  <c r="J57" i="1" a="1"/>
  <c r="J57" i="1" s="1"/>
  <c r="D33" i="1" a="1"/>
  <c r="D33" i="1" s="1"/>
  <c r="J33" i="1" a="1"/>
  <c r="J33" i="1" s="1"/>
  <c r="F31" i="1" a="1"/>
  <c r="F31" i="1" s="1"/>
  <c r="D34" i="1" a="1"/>
  <c r="D34" i="1" s="1"/>
  <c r="M34" i="1" a="1"/>
  <c r="M34" i="1" s="1"/>
  <c r="H62" i="1" a="1"/>
  <c r="H62" i="1" s="1"/>
  <c r="I65" i="1" a="1"/>
  <c r="I65" i="1" s="1"/>
  <c r="H65" i="1" a="1"/>
  <c r="H65" i="1" s="1"/>
  <c r="D57" i="1" a="1"/>
  <c r="D57" i="1" s="1"/>
  <c r="L69" i="1" a="1"/>
  <c r="L69" i="1" s="1"/>
  <c r="J50" i="1" a="1"/>
  <c r="J50" i="1" s="1"/>
  <c r="G53" i="1" a="1"/>
  <c r="G53" i="1" s="1"/>
  <c r="K68" i="1" a="1"/>
  <c r="K68" i="1" s="1"/>
  <c r="B63" i="1" a="1"/>
  <c r="B63" i="1" s="1"/>
  <c r="K60" i="1" a="1"/>
  <c r="K60" i="1" s="1"/>
  <c r="F55" i="1" a="1"/>
  <c r="F55" i="1" s="1"/>
  <c r="F69" i="1" a="1"/>
  <c r="F69" i="1" s="1"/>
  <c r="D61" i="1" a="1"/>
  <c r="D61" i="1" s="1"/>
  <c r="H46" i="1" a="1"/>
  <c r="H46" i="1" s="1"/>
  <c r="M67" i="1" a="1"/>
  <c r="M67" i="1" s="1"/>
  <c r="K49" i="1" a="1"/>
  <c r="K49" i="1" s="1"/>
  <c r="M72" i="1" a="1"/>
  <c r="M72" i="1" s="1"/>
  <c r="J73" i="1" a="1"/>
  <c r="J73" i="1" s="1"/>
  <c r="B68" i="1" a="1"/>
  <c r="B68" i="1" s="1"/>
  <c r="G35" i="1" a="1"/>
  <c r="G35" i="1" s="1"/>
  <c r="M35" i="1" a="1"/>
  <c r="M35" i="1" s="1"/>
  <c r="I36" i="1" a="1"/>
  <c r="I36" i="1" s="1"/>
  <c r="G34" i="1" a="1"/>
  <c r="G34" i="1" s="1"/>
  <c r="H33" i="1" a="1"/>
  <c r="H33" i="1" s="1"/>
  <c r="E64" i="1" a="1"/>
  <c r="E64" i="1" s="1"/>
  <c r="G41" i="1" a="1"/>
  <c r="G41" i="1" s="1"/>
  <c r="E51" i="1" a="1"/>
  <c r="E51" i="1" s="1"/>
  <c r="G52" i="1" a="1"/>
  <c r="G52" i="1" s="1"/>
  <c r="D58" i="1" a="1"/>
  <c r="D58" i="1" s="1"/>
  <c r="F51" i="1" a="1"/>
  <c r="F51" i="1" s="1"/>
  <c r="J35" i="1" a="1"/>
  <c r="J35" i="1" s="1"/>
  <c r="M56" i="1" a="1"/>
  <c r="M56" i="1" s="1"/>
  <c r="I47" i="1" a="1"/>
  <c r="I47" i="1" s="1"/>
  <c r="M45" i="1" a="1"/>
  <c r="M45" i="1" s="1"/>
  <c r="E50" i="1" a="1"/>
  <c r="E50" i="1" s="1"/>
  <c r="D67" i="1" a="1"/>
  <c r="D67" i="1" s="1"/>
  <c r="K38" i="1" a="1"/>
  <c r="K38" i="1" s="1"/>
  <c r="J38" i="1" a="1"/>
  <c r="J38" i="1" s="1"/>
  <c r="H57" i="1" a="1"/>
  <c r="H57" i="1" s="1"/>
  <c r="I59" i="1" a="1"/>
  <c r="I59" i="1" s="1"/>
  <c r="I56" i="1" a="1"/>
  <c r="I56" i="1" s="1"/>
  <c r="I46" i="1" a="1"/>
  <c r="I46" i="1" s="1"/>
  <c r="B43" i="1" a="1"/>
  <c r="B43" i="1" s="1"/>
  <c r="K55" i="1" a="1"/>
  <c r="K55" i="1" s="1"/>
  <c r="H70" i="1" a="1"/>
  <c r="H70" i="1" s="1"/>
  <c r="I66" i="1" a="1"/>
  <c r="I66" i="1" s="1"/>
  <c r="I37" i="1" a="1"/>
  <c r="I37" i="1" s="1"/>
  <c r="I43" i="1" a="1"/>
  <c r="I43" i="1" s="1"/>
  <c r="K72" i="1" a="1"/>
  <c r="K72" i="1" s="1"/>
  <c r="B62" i="1" a="1"/>
  <c r="B62" i="1" s="1"/>
  <c r="K42" i="1" a="1"/>
  <c r="K42" i="1" s="1"/>
  <c r="D44" i="1" a="1"/>
  <c r="D44" i="1" s="1"/>
  <c r="F45" i="1" a="1"/>
  <c r="F45" i="1" s="1"/>
  <c r="G72" i="1" a="1"/>
  <c r="G72" i="1" s="1"/>
  <c r="F41" i="1" a="1"/>
  <c r="F41" i="1" s="1"/>
  <c r="I41" i="1" a="1"/>
  <c r="I41" i="1" s="1"/>
  <c r="D40" i="1" a="1"/>
  <c r="D40" i="1" s="1"/>
  <c r="J72" i="1" a="1"/>
  <c r="J72" i="1" s="1"/>
  <c r="D43" i="1" a="1"/>
  <c r="D43" i="1" s="1"/>
  <c r="J63" i="1" a="1"/>
  <c r="J63" i="1" s="1"/>
  <c r="B65" i="1" a="1"/>
  <c r="B65" i="1" s="1"/>
  <c r="E47" i="1" a="1"/>
  <c r="E47" i="1" s="1"/>
  <c r="J62" i="1" a="1"/>
  <c r="J62" i="1" s="1"/>
  <c r="E58" i="1" a="1"/>
  <c r="E58" i="1" s="1"/>
  <c r="D38" i="1" a="1"/>
  <c r="D38" i="1" s="1"/>
  <c r="J55" i="1" a="1"/>
  <c r="J55" i="1" s="1"/>
  <c r="K39" i="1" a="1"/>
  <c r="K39" i="1" s="1"/>
  <c r="G50" i="1" a="1"/>
  <c r="G50" i="1" s="1"/>
  <c r="D35" i="1" a="1"/>
  <c r="D35" i="1" s="1"/>
  <c r="L31" i="1" a="1"/>
  <c r="L31" i="1" s="1"/>
  <c r="B32" i="1" a="1"/>
  <c r="B32" i="1" s="1"/>
  <c r="E33" i="1" a="1"/>
  <c r="E33" i="1" s="1"/>
  <c r="F36" i="1" a="1"/>
  <c r="F36" i="1" s="1"/>
  <c r="K47" i="1" a="1"/>
  <c r="K47" i="1" s="1"/>
  <c r="K50" i="1" a="1"/>
  <c r="K50" i="1" s="1"/>
  <c r="G68" i="1" a="1"/>
  <c r="G68" i="1" s="1"/>
  <c r="B44" i="1" a="1"/>
  <c r="B44" i="1" s="1"/>
  <c r="E41" i="1" a="1"/>
  <c r="E41" i="1" s="1"/>
  <c r="F30" i="1" a="1"/>
  <c r="F30" i="1" s="1"/>
  <c r="D47" i="1" a="1"/>
  <c r="D47" i="1" s="1"/>
  <c r="H44" i="1" a="1"/>
  <c r="H44" i="1" s="1"/>
  <c r="G64" i="1" a="1"/>
  <c r="G64" i="1" s="1"/>
  <c r="G49" i="1" a="1"/>
  <c r="G49" i="1" s="1"/>
  <c r="F52" i="1" a="1"/>
  <c r="F52" i="1" s="1"/>
  <c r="E66" i="1" a="1"/>
  <c r="E66" i="1" s="1"/>
  <c r="G67" i="1" a="1"/>
  <c r="G67" i="1" s="1"/>
  <c r="L49" i="1" a="1"/>
  <c r="L49" i="1" s="1"/>
  <c r="D56" i="1" a="1"/>
  <c r="D56" i="1" s="1"/>
  <c r="J68" i="1" a="1"/>
  <c r="J68" i="1" s="1"/>
  <c r="B38" i="1" a="1"/>
  <c r="B38" i="1" s="1"/>
  <c r="L68" i="1" a="1"/>
  <c r="L68" i="1" s="1"/>
  <c r="E49" i="1" a="1"/>
  <c r="E49" i="1" s="1"/>
  <c r="H67" i="1" a="1"/>
  <c r="H67" i="1" s="1"/>
  <c r="I44" i="1" a="1"/>
  <c r="I44" i="1" s="1"/>
  <c r="H54" i="1" a="1"/>
  <c r="H54" i="1" s="1"/>
  <c r="M60" i="1" a="1"/>
  <c r="M60" i="1" s="1"/>
  <c r="J42" i="1" a="1"/>
  <c r="J42" i="1" s="1"/>
  <c r="G60" i="1" a="1"/>
  <c r="G60" i="1" s="1"/>
  <c r="K64" i="1" a="1"/>
  <c r="K64" i="1" s="1"/>
  <c r="B45" i="1" a="1"/>
  <c r="B45" i="1" s="1"/>
  <c r="J67" i="1" a="1"/>
  <c r="J67" i="1" s="1"/>
  <c r="K62" i="1" a="1"/>
  <c r="K62" i="1" s="1"/>
  <c r="G65" i="1" a="1"/>
  <c r="G65" i="1" s="1"/>
  <c r="B69" i="1" a="1"/>
  <c r="B69" i="1" s="1"/>
  <c r="G45" i="1" a="1"/>
  <c r="G45" i="1" s="1"/>
  <c r="M50" i="1" a="1"/>
  <c r="M50" i="1" s="1"/>
  <c r="I63" i="1" a="1"/>
  <c r="I63" i="1" s="1"/>
  <c r="I51" i="1" a="1"/>
  <c r="I51" i="1" s="1"/>
  <c r="M53" i="1" a="1"/>
  <c r="M53" i="1" s="1"/>
  <c r="I64" i="1" a="1"/>
  <c r="I64" i="1" s="1"/>
  <c r="I40" i="1" a="1"/>
  <c r="I40" i="1" s="1"/>
  <c r="D62" i="1" a="1"/>
  <c r="D62" i="1" s="1"/>
  <c r="D66" i="1" a="1"/>
  <c r="D66" i="1" s="1"/>
  <c r="K52" i="1" a="1"/>
  <c r="K52" i="1" s="1"/>
  <c r="F66" i="1" a="1"/>
  <c r="F66" i="1" s="1"/>
  <c r="B58" i="1" a="1"/>
  <c r="B58" i="1" s="1"/>
  <c r="G70" i="1" a="1"/>
  <c r="G70" i="1" s="1"/>
  <c r="B33" i="1" a="1"/>
  <c r="B33" i="1" s="1"/>
  <c r="K33" i="1" a="1"/>
  <c r="K33" i="1" s="1"/>
  <c r="K34" i="1" a="1"/>
  <c r="K34" i="1" s="1"/>
  <c r="F35" i="1" a="1"/>
  <c r="F35" i="1" s="1"/>
  <c r="I34" i="1" a="1"/>
  <c r="I34" i="1" s="1"/>
  <c r="F64" i="1" a="1"/>
  <c r="F64" i="1" s="1"/>
  <c r="M51" i="1" a="1"/>
  <c r="M51" i="1" s="1"/>
  <c r="L60" i="1" a="1"/>
  <c r="L60" i="1" s="1"/>
  <c r="J39" i="1" a="1"/>
  <c r="J39" i="1" s="1"/>
  <c r="E34" i="1" a="1"/>
  <c r="E34" i="1" s="1"/>
  <c r="D63" i="1" a="1"/>
  <c r="D63" i="1" s="1"/>
  <c r="M42" i="1" a="1"/>
  <c r="M42" i="1" s="1"/>
  <c r="H50" i="1" a="1"/>
  <c r="H50" i="1" s="1"/>
  <c r="G37" i="1" a="1"/>
  <c r="G37" i="1" s="1"/>
  <c r="D70" i="1" a="1"/>
  <c r="D70" i="1" s="1"/>
  <c r="B61" i="1" a="1"/>
  <c r="B61" i="1" s="1"/>
  <c r="H68" i="1" a="1"/>
  <c r="H68" i="1" s="1"/>
  <c r="J51" i="1" a="1"/>
  <c r="J51" i="1" s="1"/>
  <c r="B73" i="1" a="1"/>
  <c r="B73" i="1" s="1"/>
  <c r="F72" i="1" a="1"/>
  <c r="F72" i="1" s="1"/>
  <c r="M58" i="1" a="1"/>
  <c r="M58" i="1" s="1"/>
  <c r="G42" i="1" a="1"/>
  <c r="G42" i="1" s="1"/>
  <c r="G47" i="1" a="1"/>
  <c r="G47" i="1" s="1"/>
  <c r="E40" i="1" a="1"/>
  <c r="E40" i="1" s="1"/>
  <c r="K65" i="1" a="1"/>
  <c r="K65" i="1" s="1"/>
  <c r="E69" i="1" a="1"/>
  <c r="E69" i="1" s="1"/>
  <c r="H73" i="1" a="1"/>
  <c r="H73" i="1" s="1"/>
  <c r="E43" i="1" a="1"/>
  <c r="E43" i="1" s="1"/>
  <c r="D68" i="1" a="1"/>
  <c r="D68" i="1" s="1"/>
  <c r="F59" i="1" a="1"/>
  <c r="F59" i="1" s="1"/>
  <c r="G44" i="1" a="1"/>
  <c r="G44" i="1" s="1"/>
  <c r="F61" i="1" a="1"/>
  <c r="F61" i="1" s="1"/>
  <c r="L58" i="1" a="1"/>
  <c r="L58" i="1" s="1"/>
  <c r="B57" i="1" a="1"/>
  <c r="B57" i="1" s="1"/>
  <c r="G66" i="1" a="1"/>
  <c r="G66" i="1" s="1"/>
  <c r="D54" i="1" a="1"/>
  <c r="D54" i="1" s="1"/>
  <c r="K57" i="1" a="1"/>
  <c r="K57" i="1" s="1"/>
  <c r="D73" i="1" a="1"/>
  <c r="D73" i="1" s="1"/>
  <c r="G43" i="1" a="1"/>
  <c r="G43" i="1" s="1"/>
  <c r="F54" i="1" a="1"/>
  <c r="F54" i="1" s="1"/>
  <c r="F38" i="1" a="1"/>
  <c r="F38" i="1" s="1"/>
  <c r="D71" i="1" a="1"/>
  <c r="D71" i="1" s="1"/>
  <c r="B49" i="1" a="1"/>
  <c r="B49" i="1" s="1"/>
  <c r="L53" i="1" a="1"/>
  <c r="L53" i="1" s="1"/>
  <c r="H45" i="1" a="1"/>
  <c r="H45" i="1" s="1"/>
  <c r="E32" i="1" a="1"/>
  <c r="E32" i="1" s="1"/>
  <c r="K30" i="1" a="1"/>
  <c r="K30" i="1" s="1"/>
  <c r="K31" i="1" a="1"/>
  <c r="K31" i="1" s="1"/>
  <c r="K32" i="1" a="1"/>
  <c r="K32" i="1" s="1"/>
  <c r="F34" i="1" a="1"/>
  <c r="F34" i="1" s="1"/>
  <c r="H61" i="1" a="1"/>
  <c r="H61" i="1" s="1"/>
  <c r="G39" i="1" a="1"/>
  <c r="G39" i="1" s="1"/>
  <c r="M66" i="1" a="1"/>
  <c r="M66" i="1" s="1"/>
  <c r="H40" i="1" a="1"/>
  <c r="H40" i="1" s="1"/>
  <c r="F57" i="1" a="1"/>
  <c r="F57" i="1" s="1"/>
  <c r="I49" i="1" a="1"/>
  <c r="I49" i="1" s="1"/>
  <c r="L52" i="1" a="1"/>
  <c r="L52" i="1" s="1"/>
  <c r="L39" i="1" a="1"/>
  <c r="L39" i="1" s="1"/>
  <c r="J40" i="1" a="1"/>
  <c r="J40" i="1" s="1"/>
  <c r="K73" i="1" a="1"/>
  <c r="K73" i="1" s="1"/>
  <c r="L51" i="1" a="1"/>
  <c r="L51" i="1" s="1"/>
  <c r="L56" i="1" a="1"/>
  <c r="L56" i="1" s="1"/>
  <c r="I68" i="1" a="1"/>
  <c r="I68" i="1" s="1"/>
  <c r="H47" i="1" a="1"/>
  <c r="H47" i="1" s="1"/>
  <c r="H49" i="1" a="1"/>
  <c r="H49" i="1" s="1"/>
  <c r="K51" i="1" a="1"/>
  <c r="K51" i="1" s="1"/>
  <c r="H63" i="1" a="1"/>
  <c r="H63" i="1" s="1"/>
  <c r="K63" i="1" a="1"/>
  <c r="K63" i="1" s="1"/>
  <c r="F49" i="1" a="1"/>
  <c r="F49" i="1" s="1"/>
  <c r="M44" i="1" a="1"/>
  <c r="M44" i="1" s="1"/>
  <c r="J56" i="1" a="1"/>
  <c r="J56" i="1" s="1"/>
  <c r="M47" i="1" a="1"/>
  <c r="M47" i="1" s="1"/>
  <c r="G63" i="1" a="1"/>
  <c r="G63" i="1" s="1"/>
  <c r="F40" i="1" a="1"/>
  <c r="F40" i="1" s="1"/>
  <c r="K67" i="1" a="1"/>
  <c r="K67" i="1" s="1"/>
  <c r="M57" i="1" a="1"/>
  <c r="M57" i="1" s="1"/>
  <c r="E72" i="1" a="1"/>
  <c r="E72" i="1" s="1"/>
  <c r="F65" i="1" a="1"/>
  <c r="F65" i="1" s="1"/>
  <c r="J46" i="1" a="1"/>
  <c r="J46" i="1" s="1"/>
  <c r="L65" i="1" a="1"/>
  <c r="L65" i="1" s="1"/>
  <c r="G40" i="1" a="1"/>
  <c r="G40" i="1" s="1"/>
  <c r="D64" i="1" a="1"/>
  <c r="D64" i="1" s="1"/>
  <c r="K48" i="1" a="1"/>
  <c r="K48" i="1" s="1"/>
  <c r="M39" i="1" a="1"/>
  <c r="M39" i="1" s="1"/>
  <c r="B41" i="1" a="1"/>
  <c r="B41" i="1" s="1"/>
  <c r="B59" i="1" a="1"/>
  <c r="B59" i="1" s="1"/>
  <c r="F43" i="1" a="1"/>
  <c r="F43" i="1" s="1"/>
  <c r="B66" i="1" a="1"/>
  <c r="B66" i="1" s="1"/>
  <c r="I62" i="1" a="1"/>
  <c r="I62" i="1" s="1"/>
  <c r="H43" i="1" a="1"/>
  <c r="H43" i="1" s="1"/>
  <c r="B60" i="1" a="1"/>
  <c r="B60" i="1" s="1"/>
  <c r="K43" i="1" a="1"/>
  <c r="K43" i="1" s="1"/>
  <c r="M71" i="1" a="1"/>
  <c r="M71" i="1" s="1"/>
  <c r="F32" i="1" a="1"/>
  <c r="F32" i="1" s="1"/>
  <c r="M36" i="1" a="1"/>
  <c r="M36" i="1" s="1"/>
  <c r="J31" i="1" a="1"/>
  <c r="J31" i="1" s="1"/>
  <c r="H34" i="1" a="1"/>
  <c r="H34" i="1" s="1"/>
  <c r="B31" i="1" a="1"/>
  <c r="B31" i="1" s="1"/>
  <c r="L63" i="1" a="1"/>
  <c r="L63" i="1" s="1"/>
  <c r="E46" i="1" a="1"/>
  <c r="E46" i="1" s="1"/>
  <c r="E52" i="1" a="1"/>
  <c r="E52" i="1" s="1"/>
  <c r="B40" i="1" a="1"/>
  <c r="B40" i="1" s="1"/>
  <c r="D41" i="1" a="1"/>
  <c r="D41" i="1" s="1"/>
  <c r="L37" i="1" a="1"/>
  <c r="L37" i="1" s="1"/>
  <c r="H52" i="1" a="1"/>
  <c r="H52" i="1" s="1"/>
  <c r="I72" i="1" a="1"/>
  <c r="I72" i="1" s="1"/>
  <c r="B37" i="1" a="1"/>
  <c r="B37" i="1" s="1"/>
  <c r="M59" i="1" a="1"/>
  <c r="M59" i="1" s="1"/>
  <c r="B52" i="1" a="1"/>
  <c r="B52" i="1" s="1"/>
  <c r="M41" i="1" a="1"/>
  <c r="M41" i="1" s="1"/>
  <c r="J70" i="1" a="1"/>
  <c r="J70" i="1" s="1"/>
  <c r="L71" i="1" a="1"/>
  <c r="L71" i="1" s="1"/>
  <c r="H51" i="1" a="1"/>
  <c r="H51" i="1" s="1"/>
  <c r="E57" i="1" a="1"/>
  <c r="E57" i="1" s="1"/>
  <c r="J48" i="1" a="1"/>
  <c r="J48" i="1" s="1"/>
  <c r="I45" i="1" a="1"/>
  <c r="I45" i="1" s="1"/>
  <c r="F53" i="1" a="1"/>
  <c r="F53" i="1" s="1"/>
  <c r="L43" i="1" a="1"/>
  <c r="L43" i="1" s="1"/>
  <c r="M64" i="1" a="1"/>
  <c r="M64" i="1" s="1"/>
  <c r="L55" i="1" a="1"/>
  <c r="L55" i="1" s="1"/>
  <c r="B50" i="1" a="1"/>
  <c r="B50" i="1" s="1"/>
  <c r="E73" i="1" a="1"/>
  <c r="E73" i="1" s="1"/>
  <c r="K58" i="1" a="1"/>
  <c r="K58" i="1" s="1"/>
  <c r="B48" i="1" a="1"/>
  <c r="B48" i="1" s="1"/>
  <c r="J37" i="1" a="1"/>
  <c r="J37" i="1" s="1"/>
  <c r="E37" i="1" a="1"/>
  <c r="E37" i="1" s="1"/>
  <c r="M62" i="1" a="1"/>
  <c r="M62" i="1" s="1"/>
  <c r="E62" i="1" a="1"/>
  <c r="E62" i="1" s="1"/>
  <c r="M43" i="1" a="1"/>
  <c r="M43" i="1" s="1"/>
  <c r="J69" i="1" a="1"/>
  <c r="J69" i="1" s="1"/>
  <c r="G58" i="1" a="1"/>
  <c r="G58" i="1" s="1"/>
  <c r="E67" i="1" a="1"/>
  <c r="E67" i="1" s="1"/>
  <c r="H56" i="1" a="1"/>
  <c r="H56" i="1" s="1"/>
  <c r="L44" i="1" a="1"/>
  <c r="L44" i="1" s="1"/>
  <c r="E61" i="1" a="1"/>
  <c r="E61" i="1" s="1"/>
  <c r="B39" i="1" a="1"/>
  <c r="B39" i="1" s="1"/>
  <c r="K53" i="1" a="1"/>
  <c r="K53" i="1" s="1"/>
  <c r="L36" i="1" a="1"/>
  <c r="L36" i="1" s="1"/>
  <c r="K70" i="1" a="1"/>
  <c r="K70" i="1" s="1"/>
  <c r="E56" i="1" a="1"/>
  <c r="E56" i="1" s="1"/>
  <c r="B71" i="1" a="1"/>
  <c r="B71" i="1" s="1"/>
  <c r="I67" i="1" a="1"/>
  <c r="I67" i="1" s="1"/>
  <c r="E35" i="1" a="1"/>
  <c r="E35" i="1" s="1"/>
  <c r="J30" i="1" a="1"/>
  <c r="J30" i="1" s="1"/>
  <c r="J36" i="1" a="1"/>
  <c r="J36" i="1" s="1"/>
  <c r="E30" i="1" a="1"/>
  <c r="E30" i="1" s="1"/>
  <c r="L33" i="1" a="1"/>
  <c r="L33" i="1" s="1"/>
  <c r="M61" i="1" a="1"/>
  <c r="M61" i="1" s="1"/>
  <c r="G38" i="1" a="1"/>
  <c r="G38" i="1" s="1"/>
  <c r="M73" i="1" a="1"/>
  <c r="M73" i="1" s="1"/>
  <c r="D60" i="1" a="1"/>
  <c r="D60" i="1" s="1"/>
  <c r="D59" i="1" a="1"/>
  <c r="D59" i="1" s="1"/>
  <c r="J32" i="1" a="1"/>
  <c r="J32" i="1" s="1"/>
  <c r="B51" i="1" a="1"/>
  <c r="B51" i="1" s="1"/>
  <c r="L61" i="1" a="1"/>
  <c r="L61" i="1" s="1"/>
  <c r="D53" i="1" a="1"/>
  <c r="D53" i="1" s="1"/>
  <c r="B56" i="1" a="1"/>
  <c r="B56" i="1" s="1"/>
  <c r="F56" i="1" a="1"/>
  <c r="F56" i="1" s="1"/>
  <c r="I48" i="1" a="1"/>
  <c r="I48" i="1" s="1"/>
  <c r="J71" i="1" a="1"/>
  <c r="J71" i="1" s="1"/>
  <c r="J49" i="1" a="1"/>
  <c r="J49" i="1" s="1"/>
  <c r="L38" i="1" a="1"/>
  <c r="L38" i="1" s="1"/>
  <c r="H55" i="1" a="1"/>
  <c r="H55" i="1" s="1"/>
  <c r="L64" i="1" a="1"/>
  <c r="L64" i="1" s="1"/>
  <c r="I70" i="1" a="1"/>
  <c r="I70" i="1" s="1"/>
  <c r="B42" i="1" a="1"/>
  <c r="B42" i="1" s="1"/>
  <c r="G71" i="1" a="1"/>
  <c r="G71" i="1" s="1"/>
  <c r="H48" i="1" a="1"/>
  <c r="H48" i="1" s="1"/>
  <c r="M68" i="1" a="1"/>
  <c r="M68" i="1" s="1"/>
  <c r="G62" i="1" a="1"/>
  <c r="G62" i="1" s="1"/>
  <c r="B53" i="1" a="1"/>
  <c r="B53" i="1" s="1"/>
  <c r="E38" i="1" a="1"/>
  <c r="E38" i="1" s="1"/>
  <c r="M69" i="1" a="1"/>
  <c r="M69" i="1" s="1"/>
  <c r="B64" i="1" a="1"/>
  <c r="B64" i="1" s="1"/>
  <c r="E60" i="1" a="1"/>
  <c r="E60" i="1" s="1"/>
  <c r="E70" i="1" a="1"/>
  <c r="E70" i="1" s="1"/>
  <c r="L73" i="1" a="1"/>
  <c r="L73" i="1" s="1"/>
  <c r="I58" i="1" a="1"/>
  <c r="I58" i="1" s="1"/>
  <c r="D45" i="1" a="1"/>
  <c r="D45" i="1" s="1"/>
  <c r="J54" i="1" a="1"/>
  <c r="J54" i="1" s="1"/>
  <c r="K61" i="1" a="1"/>
  <c r="K61" i="1" s="1"/>
  <c r="E53" i="1" a="1"/>
  <c r="E53" i="1" s="1"/>
  <c r="B72" i="1" a="1"/>
  <c r="B72" i="1" s="1"/>
  <c r="H36" i="1" a="1"/>
  <c r="H36" i="1" s="1"/>
  <c r="L54" i="1" a="1"/>
  <c r="L54" i="1" s="1"/>
  <c r="B70" i="1" a="1"/>
  <c r="B70" i="1" s="1"/>
  <c r="L42" i="1" a="1"/>
  <c r="L42" i="1" s="1"/>
  <c r="M48" i="1" a="1"/>
  <c r="M48" i="1" s="1"/>
  <c r="L41" i="1" a="1"/>
  <c r="L41" i="1" s="1"/>
  <c r="F67" i="1" a="1"/>
  <c r="F67" i="1" s="1"/>
  <c r="F60" i="1" a="1"/>
  <c r="F60" i="1" s="1"/>
  <c r="I42" i="1" a="1"/>
  <c r="I42" i="1" s="1"/>
  <c r="M31" i="1" a="1"/>
  <c r="M31" i="1" s="1"/>
  <c r="F33" i="1" a="1"/>
  <c r="F33" i="1" s="1"/>
  <c r="M32" i="1" a="1"/>
  <c r="M32" i="1" s="1"/>
  <c r="B35" i="1" a="1"/>
  <c r="B35" i="1" s="1"/>
  <c r="I54" i="1" a="1"/>
  <c r="I54" i="1" s="1"/>
  <c r="L17" i="1" a="1"/>
  <c r="L17" i="1" s="1"/>
  <c r="G22" i="1" a="1"/>
  <c r="G22" i="1" s="1"/>
  <c r="D18" i="1" a="1"/>
  <c r="D18" i="1" s="1"/>
  <c r="H17" i="1" a="1"/>
  <c r="H17" i="1" s="1"/>
  <c r="F19" i="1" a="1"/>
  <c r="F19" i="1" s="1"/>
  <c r="H18" i="1" a="1"/>
  <c r="H18" i="1" s="1"/>
  <c r="G17" i="1" a="1"/>
  <c r="G17" i="1" s="1"/>
  <c r="M18" i="1" a="1"/>
  <c r="M18" i="1" s="1"/>
  <c r="E17" i="1" a="1"/>
  <c r="E17" i="1" s="1"/>
  <c r="F17" i="1" a="1"/>
  <c r="F17" i="1" s="1"/>
  <c r="L18" i="1" a="1"/>
  <c r="L18" i="1" s="1"/>
  <c r="E18" i="1" a="1"/>
  <c r="E18" i="1" s="1"/>
  <c r="J17" i="1" a="1"/>
  <c r="J17" i="1" s="1"/>
  <c r="I18" i="1" a="1"/>
  <c r="I18" i="1" s="1"/>
  <c r="J18" i="1" a="1"/>
  <c r="J18" i="1" s="1"/>
  <c r="H19" i="1" a="1"/>
  <c r="H19" i="1" s="1"/>
  <c r="D17" i="1" a="1"/>
  <c r="D17" i="1" s="1"/>
  <c r="B17" i="1" a="1"/>
  <c r="B17" i="1" s="1"/>
  <c r="L19" i="1" a="1"/>
  <c r="L19" i="1" s="1"/>
  <c r="F18" i="1" a="1"/>
  <c r="F18" i="1" s="1"/>
  <c r="B18" i="1" a="1"/>
  <c r="B18" i="1" s="1"/>
  <c r="B21" i="1" a="1"/>
  <c r="B21" i="1" s="1"/>
  <c r="M17" i="1" a="1"/>
  <c r="M17" i="1" s="1"/>
  <c r="K18" i="1" a="1"/>
  <c r="K18" i="1" s="1"/>
  <c r="B19" i="1" a="1"/>
  <c r="B19" i="1" s="1"/>
  <c r="B22" i="1" a="1"/>
  <c r="B22" i="1" s="1"/>
  <c r="M21" i="1" a="1"/>
  <c r="M21" i="1" s="1"/>
  <c r="M19" i="1" a="1"/>
  <c r="M19" i="1" s="1"/>
  <c r="G19" i="1" a="1"/>
  <c r="G19" i="1" s="1"/>
  <c r="I19" i="1" a="1"/>
  <c r="I19" i="1" s="1"/>
  <c r="I17" i="1" a="1"/>
  <c r="I17" i="1" s="1"/>
  <c r="M22" i="1" a="1"/>
  <c r="M22" i="1" s="1"/>
  <c r="E19" i="1" a="1"/>
  <c r="E19" i="1" s="1"/>
  <c r="D19" i="1" a="1"/>
  <c r="D19" i="1" s="1"/>
  <c r="G18" i="1" a="1"/>
  <c r="G18" i="1" s="1"/>
  <c r="J19" i="1" a="1"/>
  <c r="J19" i="1" s="1"/>
  <c r="K17" i="1" a="1"/>
  <c r="K17" i="1" s="1"/>
  <c r="K19" i="1" a="1"/>
  <c r="K19" i="1" s="1"/>
  <c r="D21" i="1" a="1"/>
  <c r="D21" i="1" s="1"/>
  <c r="I21" i="1" a="1"/>
  <c r="I21" i="1" s="1"/>
  <c r="J20" i="1" a="1"/>
  <c r="J20" i="1" s="1"/>
  <c r="E20" i="1" a="1"/>
  <c r="E20" i="1" s="1"/>
  <c r="F20" i="1" a="1"/>
  <c r="F20" i="1" s="1"/>
  <c r="H23" i="1" a="1"/>
  <c r="H23" i="1" s="1"/>
  <c r="G20" i="1" a="1"/>
  <c r="G20" i="1" s="1"/>
  <c r="L20" i="1" a="1"/>
  <c r="L20" i="1" s="1"/>
  <c r="L21" i="1" a="1"/>
  <c r="L21" i="1" s="1"/>
  <c r="D20" i="1" a="1"/>
  <c r="D20" i="1" s="1"/>
  <c r="K20" i="1" a="1"/>
  <c r="K20" i="1" s="1"/>
  <c r="I22" i="1" a="1"/>
  <c r="I22" i="1" s="1"/>
  <c r="J22" i="1" a="1"/>
  <c r="J22" i="1" s="1"/>
  <c r="K21" i="1" a="1"/>
  <c r="K21" i="1" s="1"/>
  <c r="H20" i="1" a="1"/>
  <c r="H20" i="1" s="1"/>
  <c r="D22" i="1" a="1"/>
  <c r="D22" i="1" s="1"/>
  <c r="B20" i="1" a="1"/>
  <c r="B20" i="1" s="1"/>
  <c r="E21" i="1" a="1"/>
  <c r="E21" i="1" s="1"/>
  <c r="J21" i="1" a="1"/>
  <c r="J21" i="1" s="1"/>
  <c r="E22" i="1" a="1"/>
  <c r="E22" i="1" s="1"/>
  <c r="F21" i="1" a="1"/>
  <c r="F21" i="1" s="1"/>
  <c r="L22" i="1" a="1"/>
  <c r="L22" i="1" s="1"/>
  <c r="K22" i="1" a="1"/>
  <c r="K22" i="1" s="1"/>
  <c r="G21" i="1" a="1"/>
  <c r="G21" i="1" s="1"/>
  <c r="D23" i="1" a="1"/>
  <c r="D23" i="1" s="1"/>
  <c r="M23" i="1" a="1"/>
  <c r="M23" i="1" s="1"/>
  <c r="H22" i="1" a="1"/>
  <c r="H22" i="1" s="1"/>
  <c r="H21" i="1" a="1"/>
  <c r="H21" i="1" s="1"/>
  <c r="I20" i="1" a="1"/>
  <c r="I20" i="1" s="1"/>
  <c r="B23" i="1" a="1"/>
  <c r="B23" i="1" s="1"/>
  <c r="M20" i="1" a="1"/>
  <c r="M20" i="1" s="1"/>
  <c r="D24" i="1" a="1"/>
  <c r="D24" i="1" s="1"/>
  <c r="E24" i="1" a="1"/>
  <c r="E24" i="1" s="1"/>
  <c r="L24" i="1" a="1"/>
  <c r="L24" i="1" s="1"/>
  <c r="K24" i="1" a="1"/>
  <c r="K24" i="1" s="1"/>
  <c r="H24" i="1" a="1"/>
  <c r="H24" i="1" s="1"/>
  <c r="G23" i="1" a="1"/>
  <c r="G23" i="1" s="1"/>
  <c r="F22" i="1" a="1"/>
  <c r="F22" i="1" s="1"/>
  <c r="I23" i="1" a="1"/>
  <c r="I23" i="1" s="1"/>
  <c r="F24" i="1" a="1"/>
  <c r="F24" i="1" s="1"/>
  <c r="F23" i="1" a="1"/>
  <c r="F23" i="1" s="1"/>
  <c r="K23" i="1" a="1"/>
  <c r="K23" i="1" s="1"/>
  <c r="L23" i="1" a="1"/>
  <c r="L23" i="1" s="1"/>
  <c r="J23" i="1" a="1"/>
  <c r="J23" i="1" s="1"/>
  <c r="B24" i="1" a="1"/>
  <c r="B24" i="1" s="1"/>
  <c r="J26" i="1" a="1"/>
  <c r="J26" i="1" s="1"/>
  <c r="H25" i="1" a="1"/>
  <c r="H25" i="1" s="1"/>
  <c r="E23" i="1" a="1"/>
  <c r="E23" i="1" s="1"/>
  <c r="F25" i="1" a="1"/>
  <c r="F25" i="1" s="1"/>
  <c r="D25" i="1" a="1"/>
  <c r="D25" i="1" s="1"/>
  <c r="G24" i="1" a="1"/>
  <c r="G24" i="1" s="1"/>
  <c r="J24" i="1" a="1"/>
  <c r="J24" i="1" s="1"/>
  <c r="K26" i="1" a="1"/>
  <c r="K26" i="1" s="1"/>
  <c r="D26" i="1" a="1"/>
  <c r="D26" i="1" s="1"/>
  <c r="K25" i="1" a="1"/>
  <c r="K25" i="1" s="1"/>
  <c r="H28" i="1" a="1"/>
  <c r="H28" i="1" s="1"/>
  <c r="E26" i="1" a="1"/>
  <c r="E26" i="1" s="1"/>
  <c r="L26" i="1" a="1"/>
  <c r="L26" i="1" s="1"/>
  <c r="I27" i="1" a="1"/>
  <c r="I27" i="1" s="1"/>
  <c r="B26" i="1" a="1"/>
  <c r="B26" i="1" s="1"/>
  <c r="B27" i="1" a="1"/>
  <c r="B27" i="1" s="1"/>
  <c r="I25" i="1" a="1"/>
  <c r="I25" i="1" s="1"/>
  <c r="H27" i="1" a="1"/>
  <c r="H27" i="1" s="1"/>
  <c r="E25" i="1" a="1"/>
  <c r="E25" i="1" s="1"/>
  <c r="G25" i="1" a="1"/>
  <c r="G25" i="1" s="1"/>
  <c r="I28" i="1" a="1"/>
  <c r="I28" i="1" s="1"/>
  <c r="B25" i="1" a="1"/>
  <c r="B25" i="1" s="1"/>
  <c r="J28" i="1" a="1"/>
  <c r="J28" i="1" s="1"/>
  <c r="L25" i="1" a="1"/>
  <c r="L25" i="1" s="1"/>
  <c r="M26" i="1" a="1"/>
  <c r="M26" i="1" s="1"/>
  <c r="M25" i="1" a="1"/>
  <c r="M25" i="1" s="1"/>
  <c r="M27" i="1" a="1"/>
  <c r="M27" i="1" s="1"/>
  <c r="F26" i="1" a="1"/>
  <c r="F26" i="1" s="1"/>
  <c r="G28" i="1" a="1"/>
  <c r="G28" i="1" s="1"/>
  <c r="I24" i="1" a="1"/>
  <c r="I24" i="1" s="1"/>
  <c r="I26" i="1" a="1"/>
  <c r="I26" i="1" s="1"/>
  <c r="F27" i="1" a="1"/>
  <c r="F27" i="1" s="1"/>
  <c r="J25" i="1" a="1"/>
  <c r="J25" i="1" s="1"/>
  <c r="M28" i="1" a="1"/>
  <c r="M28" i="1" s="1"/>
  <c r="H26" i="1" a="1"/>
  <c r="H26" i="1" s="1"/>
  <c r="M24" i="1" a="1"/>
  <c r="M24" i="1" s="1"/>
  <c r="G26" i="1" a="1"/>
  <c r="G26" i="1" s="1"/>
  <c r="B28" i="1" a="1"/>
  <c r="B28" i="1" s="1"/>
  <c r="F28" i="1" a="1"/>
  <c r="F28" i="1" s="1"/>
  <c r="D29" i="1" a="1"/>
  <c r="D29" i="1" s="1"/>
  <c r="D31" i="1" a="1"/>
  <c r="D31" i="1" s="1"/>
  <c r="K28" i="1" a="1"/>
  <c r="K28" i="1" s="1"/>
  <c r="E28" i="1" a="1"/>
  <c r="E28" i="1" s="1"/>
  <c r="F29" i="1" a="1"/>
  <c r="F29" i="1" s="1"/>
  <c r="D27" i="1" a="1"/>
  <c r="D27" i="1" s="1"/>
  <c r="H29" i="1" a="1"/>
  <c r="H29" i="1" s="1"/>
  <c r="L29" i="1" a="1"/>
  <c r="L29" i="1" s="1"/>
  <c r="E27" i="1" a="1"/>
  <c r="E27" i="1" s="1"/>
  <c r="B29" i="1" a="1"/>
  <c r="B29" i="1" s="1"/>
  <c r="G29" i="1" a="1"/>
  <c r="G29" i="1" s="1"/>
  <c r="E29" i="1" a="1"/>
  <c r="E29" i="1" s="1"/>
  <c r="K29" i="1" a="1"/>
  <c r="K29" i="1" s="1"/>
  <c r="D28" i="1" a="1"/>
  <c r="D28" i="1" s="1"/>
  <c r="L27" i="1" a="1"/>
  <c r="L27" i="1" s="1"/>
  <c r="J27" i="1" a="1"/>
  <c r="J27" i="1" s="1"/>
  <c r="K27" i="1" a="1"/>
  <c r="K27" i="1" s="1"/>
  <c r="L28" i="1" a="1"/>
  <c r="L28" i="1" s="1"/>
  <c r="M29" i="1" a="1"/>
  <c r="M29" i="1" s="1"/>
  <c r="I29" i="1" a="1"/>
  <c r="I29" i="1" s="1"/>
  <c r="G27" i="1" a="1"/>
  <c r="G27" i="1" s="1"/>
  <c r="J29" i="1" a="1"/>
  <c r="J29" i="1" s="1"/>
  <c r="L32" i="1" a="1"/>
  <c r="L32" i="1" s="1"/>
  <c r="H31" i="1" a="1"/>
  <c r="H31" i="1" s="1"/>
  <c r="D30" i="1" a="1"/>
  <c r="D30" i="1" s="1"/>
  <c r="L30" i="1" a="1"/>
  <c r="L30" i="1" s="1"/>
  <c r="G31" i="1" a="1"/>
  <c r="G31" i="1" s="1"/>
  <c r="E31" i="1" a="1"/>
  <c r="E31" i="1" s="1"/>
  <c r="B30" i="1" a="1"/>
  <c r="B30" i="1" s="1"/>
  <c r="I31" i="1" a="1"/>
  <c r="I31" i="1" s="1"/>
  <c r="M30" i="1" a="1"/>
  <c r="M30" i="1" s="1"/>
  <c r="G32" i="1" a="1"/>
  <c r="G32" i="1" s="1"/>
  <c r="G30" i="1" a="1"/>
  <c r="G30" i="1" s="1"/>
  <c r="H30" i="1" a="1"/>
  <c r="H30" i="1" s="1"/>
  <c r="G36" i="1" a="1"/>
  <c r="G36" i="1" s="1"/>
  <c r="I35" i="1" a="1"/>
  <c r="I35" i="1" s="1"/>
  <c r="B47" i="1" a="1"/>
  <c r="B47" i="1" s="1"/>
  <c r="I57" i="1" a="1"/>
  <c r="I57" i="1" s="1"/>
  <c r="G55" i="1" a="1"/>
  <c r="G55" i="1" s="1"/>
  <c r="I71" i="1" a="1"/>
  <c r="I71" i="1" s="1"/>
  <c r="K59" i="1" a="1"/>
  <c r="K59" i="1" s="1"/>
  <c r="F47" i="1" a="1"/>
  <c r="F47" i="1" s="1"/>
  <c r="J60" i="1" a="1"/>
  <c r="J60" i="1" s="1"/>
  <c r="J65" i="1" a="1"/>
  <c r="J65" i="1" s="1"/>
  <c r="I61" i="1" a="1"/>
  <c r="I61" i="1" s="1"/>
  <c r="G51" i="1" a="1"/>
  <c r="G51" i="1" s="1"/>
  <c r="K44" i="1" a="1"/>
  <c r="K44" i="1" s="1"/>
  <c r="L62" i="1" a="1"/>
  <c r="L62" i="1" s="1"/>
  <c r="H39" i="1" a="1"/>
  <c r="H39" i="1" s="1"/>
  <c r="L34" i="1" a="1"/>
  <c r="L34" i="1" s="1"/>
  <c r="L59" i="1" a="1"/>
  <c r="L59" i="1" s="1"/>
  <c r="F62" i="1" a="1"/>
  <c r="F62" i="1" s="1"/>
  <c r="J66" i="1" a="1"/>
  <c r="J66" i="1" s="1"/>
  <c r="M49" i="1" a="1"/>
  <c r="M49" i="1" s="1"/>
  <c r="J59" i="1" a="1"/>
  <c r="J59" i="1" s="1"/>
  <c r="L48" i="1" a="1"/>
  <c r="L48" i="1" s="1"/>
  <c r="I53" i="1" a="1"/>
  <c r="I53" i="1" s="1"/>
  <c r="G56" i="1" a="1"/>
  <c r="G56" i="1" s="1"/>
  <c r="L50" i="1" a="1"/>
  <c r="L50" i="1" s="1"/>
  <c r="F48" i="1" a="1"/>
  <c r="F48" i="1" s="1"/>
  <c r="F37" i="1" a="1"/>
  <c r="F37" i="1" s="1"/>
  <c r="E39" i="1" a="1"/>
  <c r="E39" i="1" s="1"/>
  <c r="E54" i="1" a="1"/>
  <c r="E54" i="1" s="1"/>
  <c r="M38" i="1" a="1"/>
  <c r="M38" i="1" s="1"/>
  <c r="M52" i="1" a="1"/>
  <c r="M52" i="1" s="1"/>
  <c r="M40" i="1" a="1"/>
  <c r="M40" i="1" s="1"/>
  <c r="E71" i="1" a="1"/>
  <c r="E71" i="1" s="1"/>
  <c r="D39" i="1" a="1"/>
  <c r="D39" i="1" s="1"/>
  <c r="G46" i="1" a="1"/>
  <c r="G46" i="1" s="1"/>
  <c r="J41" i="1" a="1"/>
  <c r="J41" i="1" s="1"/>
  <c r="I52" i="1" a="1"/>
  <c r="I52" i="1" s="1"/>
  <c r="I38" i="1" a="1"/>
  <c r="I38" i="1" s="1"/>
  <c r="K37" i="1" a="1"/>
  <c r="K37" i="1" s="1"/>
  <c r="L40" i="1" a="1"/>
  <c r="L40" i="1" s="1"/>
  <c r="G61" i="1" a="1"/>
  <c r="G61" i="1" s="1"/>
  <c r="J64" i="1" a="1"/>
  <c r="J64" i="1" s="1"/>
  <c r="F58" i="1" a="1"/>
  <c r="F58" i="1" s="1"/>
  <c r="K45" i="1" a="1"/>
  <c r="K45" i="1" s="1"/>
  <c r="D36" i="1" a="1"/>
  <c r="D36" i="1" s="1"/>
  <c r="D55" i="1" a="1"/>
  <c r="D55" i="1" s="1"/>
  <c r="E48" i="1" a="1"/>
  <c r="E48" i="1" s="1"/>
  <c r="D72" i="1" a="1"/>
  <c r="D72" i="1" s="1"/>
  <c r="G57" i="1" a="1"/>
  <c r="G57" i="1" s="1"/>
  <c r="E65" i="1" a="1"/>
  <c r="E65" i="1" s="1"/>
  <c r="I55" i="1" a="1"/>
  <c r="I55" i="1" s="1"/>
  <c r="I30" i="1" a="1"/>
  <c r="I30" i="1" s="1"/>
  <c r="E36" i="1" a="1"/>
  <c r="E36" i="1" s="1"/>
  <c r="H35" i="1" a="1"/>
  <c r="H35" i="1" s="1"/>
  <c r="I33" i="1" a="1"/>
  <c r="I33" i="1" s="1"/>
  <c r="G33" i="1" a="1"/>
  <c r="G33" i="1" s="1"/>
  <c r="F44" i="1" a="1"/>
  <c r="F44" i="1" s="1"/>
  <c r="I60" i="1" a="1"/>
  <c r="I60" i="1" s="1"/>
  <c r="I69" i="1" a="1"/>
  <c r="I69" i="1" s="1"/>
  <c r="H38" i="1" a="1"/>
  <c r="H38" i="1" s="1"/>
  <c r="L45" i="1" a="1"/>
  <c r="L45" i="1" s="1"/>
  <c r="H59" i="1" a="1"/>
  <c r="H59" i="1" s="1"/>
  <c r="D50" i="1" a="1"/>
  <c r="D50" i="1" s="1"/>
  <c r="H42" i="1" a="1"/>
  <c r="H42" i="1" s="1"/>
  <c r="J61" i="1" a="1"/>
  <c r="J61" i="1" s="1"/>
  <c r="L47" i="1" a="1"/>
  <c r="L47" i="1" s="1"/>
  <c r="K66" i="1" a="1"/>
  <c r="K66" i="1" s="1"/>
  <c r="I32" i="1" a="1"/>
  <c r="I32" i="1" s="1"/>
  <c r="M46" i="1" a="1"/>
  <c r="M46" i="1" s="1"/>
  <c r="E44" i="1" a="1"/>
  <c r="E44" i="1" s="1"/>
  <c r="M70" i="1" a="1"/>
  <c r="M70" i="1" s="1"/>
  <c r="M63" i="1" a="1"/>
  <c r="M63" i="1" s="1"/>
  <c r="D46" i="1" a="1"/>
  <c r="D46" i="1" s="1"/>
  <c r="K56" i="1" a="1"/>
  <c r="K56" i="1" s="1"/>
  <c r="J43" i="1" a="1"/>
  <c r="J43" i="1" s="1"/>
  <c r="F73" i="1" a="1"/>
  <c r="F73" i="1" s="1"/>
  <c r="H60" i="1" a="1"/>
  <c r="H60" i="1" s="1"/>
  <c r="F42" i="1" a="1"/>
  <c r="F42" i="1" s="1"/>
  <c r="F46" i="1" a="1"/>
  <c r="F46" i="1" s="1"/>
  <c r="K54" i="1" a="1"/>
  <c r="K54" i="1" s="1"/>
  <c r="I39" i="1" a="1"/>
  <c r="I39" i="1" s="1"/>
  <c r="H58" i="1" a="1"/>
  <c r="H58" i="1" s="1"/>
  <c r="L67" i="1" a="1"/>
  <c r="L67" i="1" s="1"/>
  <c r="F39" i="1" a="1"/>
  <c r="F39" i="1" s="1"/>
  <c r="J58" i="1" a="1"/>
  <c r="J58" i="1" s="1"/>
  <c r="H64" i="1" a="1"/>
  <c r="H64" i="1" s="1"/>
  <c r="L70" i="1" a="1"/>
  <c r="L70" i="1" s="1"/>
  <c r="D51" i="1" a="1"/>
  <c r="D51" i="1" s="1"/>
  <c r="L72" i="1" a="1"/>
  <c r="L72" i="1" s="1"/>
  <c r="G59" i="1" a="1"/>
  <c r="G59" i="1" s="1"/>
  <c r="I50" i="1" a="1"/>
  <c r="I50" i="1" s="1"/>
  <c r="M37" i="1" a="1"/>
  <c r="M37" i="1" s="1"/>
  <c r="F63" i="1" a="1"/>
  <c r="F63" i="1" s="1"/>
  <c r="B55" i="1" a="1"/>
  <c r="B55" i="1" s="1"/>
  <c r="D52" i="1" a="1"/>
  <c r="D52" i="1" s="1"/>
  <c r="H66" i="1" a="1"/>
  <c r="H66" i="1" s="1"/>
  <c r="E42" i="1" a="1"/>
  <c r="E42" i="1" s="1"/>
  <c r="K46" i="1" a="1"/>
  <c r="K46" i="1" s="1"/>
  <c r="B36" i="1" a="1"/>
  <c r="B36" i="1" s="1"/>
  <c r="L66" i="1" a="1"/>
  <c r="L66" i="1" s="1"/>
  <c r="E63" i="1" a="1"/>
  <c r="E63" i="1" s="1"/>
  <c r="K71" i="1" a="1"/>
  <c r="K71" i="1" s="1"/>
  <c r="M33" i="1" a="1"/>
  <c r="M33" i="1" s="1"/>
  <c r="B34" i="1" a="1"/>
  <c r="B34" i="1" s="1"/>
  <c r="L35" i="1" a="1"/>
  <c r="L35" i="1" s="1"/>
  <c r="K35" i="1" a="1"/>
  <c r="K35" i="1" s="1"/>
  <c r="J34" i="1" a="1"/>
  <c r="J34" i="1" s="1"/>
  <c r="D32" i="1" a="1"/>
  <c r="D3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<sst xmlns="http://schemas.openxmlformats.org/spreadsheetml/2006/main" count="609" uniqueCount="224">
  <si>
    <t>光モジュールの型番を選定する</t>
    <rPh sb="0" eb="1">
      <t>ヒカリ</t>
    </rPh>
    <rPh sb="7" eb="9">
      <t>カタバン</t>
    </rPh>
    <rPh sb="10" eb="12">
      <t>センテイ</t>
    </rPh>
    <phoneticPr fontId="3"/>
  </si>
  <si>
    <t>検索条件を入力してください</t>
    <rPh sb="0" eb="4">
      <t>ケンサクジョウケン</t>
    </rPh>
    <rPh sb="5" eb="7">
      <t>ニュウリョク</t>
    </rPh>
    <phoneticPr fontId="3"/>
  </si>
  <si>
    <t>伝送速度（光）</t>
    <rPh sb="0" eb="4">
      <t>デンソウソクド</t>
    </rPh>
    <rPh sb="5" eb="6">
      <t>ヒカリ</t>
    </rPh>
    <phoneticPr fontId="3"/>
  </si>
  <si>
    <t>伝送距離（km）</t>
    <rPh sb="0" eb="4">
      <t>デンソウキョリ</t>
    </rPh>
    <phoneticPr fontId="3"/>
  </si>
  <si>
    <t>心数</t>
    <rPh sb="0" eb="2">
      <t>シンスウ</t>
    </rPh>
    <phoneticPr fontId="3"/>
  </si>
  <si>
    <t>1心</t>
  </si>
  <si>
    <t>光ファイバの種類</t>
    <rPh sb="0" eb="1">
      <t>ヒカリ</t>
    </rPh>
    <rPh sb="6" eb="8">
      <t>シュルイ</t>
    </rPh>
    <phoneticPr fontId="3"/>
  </si>
  <si>
    <t>MMF</t>
  </si>
  <si>
    <t>型番</t>
    <rPh sb="0" eb="2">
      <t>カタバン</t>
    </rPh>
    <phoneticPr fontId="3"/>
  </si>
  <si>
    <t>光モジュールの種類</t>
    <rPh sb="0" eb="1">
      <t>ヒカリ</t>
    </rPh>
    <rPh sb="7" eb="9">
      <t>シュルイ</t>
    </rPh>
    <phoneticPr fontId="3"/>
  </si>
  <si>
    <t>準拠規格</t>
    <rPh sb="0" eb="4">
      <t>ジュンキョキカク</t>
    </rPh>
    <phoneticPr fontId="3"/>
  </si>
  <si>
    <t>伝送距離（目安）</t>
    <rPh sb="0" eb="4">
      <t>デンソウキョリ</t>
    </rPh>
    <rPh sb="5" eb="7">
      <t>メヤス</t>
    </rPh>
    <phoneticPr fontId="3"/>
  </si>
  <si>
    <t>光許容損失</t>
    <rPh sb="0" eb="1">
      <t>ヒカリ</t>
    </rPh>
    <rPh sb="1" eb="5">
      <t>キョヨウソンシツ</t>
    </rPh>
    <phoneticPr fontId="3"/>
  </si>
  <si>
    <t>コネクタの種類</t>
    <phoneticPr fontId="3"/>
  </si>
  <si>
    <t>標準価格（税抜）</t>
    <rPh sb="0" eb="4">
      <t>ヒョウジュンカカク</t>
    </rPh>
    <rPh sb="5" eb="7">
      <t>ゼイヌ</t>
    </rPh>
    <phoneticPr fontId="3"/>
  </si>
  <si>
    <t>型番</t>
  </si>
  <si>
    <t>光モジュール種類</t>
  </si>
  <si>
    <t>対応速度_光</t>
  </si>
  <si>
    <t>準拠規格</t>
  </si>
  <si>
    <t>最小伝送距離</t>
  </si>
  <si>
    <t>最大伝送距離</t>
  </si>
  <si>
    <t>心数</t>
  </si>
  <si>
    <t>光許容損失</t>
  </si>
  <si>
    <t>適合光ファイバ</t>
  </si>
  <si>
    <t>適合コネクタ</t>
  </si>
  <si>
    <t>標準価格</t>
  </si>
  <si>
    <t>TRB100BA-02</t>
  </si>
  <si>
    <t>CFP2-ACO</t>
  </si>
  <si>
    <t>100G</t>
  </si>
  <si>
    <t>8～55km</t>
    <phoneticPr fontId="3"/>
  </si>
  <si>
    <t>2心</t>
  </si>
  <si>
    <t>2～17dB</t>
  </si>
  <si>
    <t>SMF</t>
  </si>
  <si>
    <t>LC</t>
  </si>
  <si>
    <t>EOLQ-851HG-02-MO</t>
  </si>
  <si>
    <t>QSFP28</t>
  </si>
  <si>
    <t>100GBASE-SR4</t>
  </si>
  <si>
    <t>その他</t>
    <rPh sb="2" eb="3">
      <t>タ</t>
    </rPh>
    <phoneticPr fontId="3"/>
  </si>
  <si>
    <t>0～1.2dB</t>
  </si>
  <si>
    <t>MPO</t>
  </si>
  <si>
    <t>LTA1328-PC+</t>
  </si>
  <si>
    <t>100GBASE-CWDM4</t>
  </si>
  <si>
    <t>2m~2km</t>
    <phoneticPr fontId="3"/>
  </si>
  <si>
    <t>0～3.5dB</t>
  </si>
  <si>
    <t>TRQ5E22ENF-LF000</t>
  </si>
  <si>
    <t>100GBASE-LR4</t>
  </si>
  <si>
    <t>2m~10km</t>
    <phoneticPr fontId="3"/>
  </si>
  <si>
    <t>0～6.3dB</t>
  </si>
  <si>
    <t>AXGD-5854-0512</t>
  </si>
  <si>
    <t>SFP</t>
  </si>
  <si>
    <t>1G</t>
  </si>
  <si>
    <t>1000BASE-SX</t>
  </si>
  <si>
    <t>2m~550m</t>
    <phoneticPr fontId="3"/>
  </si>
  <si>
    <t>0~7.5dB</t>
  </si>
  <si>
    <t>AXGD-1354-0533</t>
  </si>
  <si>
    <t>1000BASE-LX</t>
  </si>
  <si>
    <t>2m~15km</t>
    <phoneticPr fontId="3"/>
  </si>
  <si>
    <t>0~10.5dB</t>
  </si>
  <si>
    <t>AXGD-3354-0M01</t>
  </si>
  <si>
    <t>1000BASE-X</t>
  </si>
  <si>
    <t>10~45km</t>
    <phoneticPr fontId="3"/>
  </si>
  <si>
    <t>6~22dB</t>
  </si>
  <si>
    <t>F413S27415-D</t>
  </si>
  <si>
    <t>15~80km</t>
    <phoneticPr fontId="3"/>
  </si>
  <si>
    <t>6~24dB</t>
  </si>
  <si>
    <t>SMF,DSF</t>
  </si>
  <si>
    <t>F413L27415-D</t>
  </si>
  <si>
    <t>40~115km</t>
    <phoneticPr fontId="3"/>
  </si>
  <si>
    <t>13~32dB</t>
  </si>
  <si>
    <t>SPS-73200BWG</t>
  </si>
  <si>
    <t>60~150km</t>
    <phoneticPr fontId="3"/>
  </si>
  <si>
    <t>18~41dB</t>
  </si>
  <si>
    <t>AXGD-1654-0583</t>
  </si>
  <si>
    <t>2m~30km</t>
    <phoneticPr fontId="3"/>
  </si>
  <si>
    <t>0~15dB</t>
  </si>
  <si>
    <t>AXGD-3754-0583</t>
  </si>
  <si>
    <t>AXGD-3654-0M03</t>
  </si>
  <si>
    <t>15~55km</t>
    <phoneticPr fontId="3"/>
  </si>
  <si>
    <t>6~23dB</t>
  </si>
  <si>
    <t>AXGD-3754-0M04</t>
  </si>
  <si>
    <t>6~25dB</t>
  </si>
  <si>
    <t>SPB-77120BLW-1510G</t>
  </si>
  <si>
    <t>40~110km</t>
    <phoneticPr fontId="3"/>
  </si>
  <si>
    <t>12~31dB</t>
  </si>
  <si>
    <t>SPB-77120BLW-1590G</t>
  </si>
  <si>
    <t>SPB-77160BLW-1510G</t>
  </si>
  <si>
    <t>50~135km</t>
    <phoneticPr fontId="3"/>
  </si>
  <si>
    <t>15~37dB</t>
  </si>
  <si>
    <t>SPB-77160BLW-1590G</t>
  </si>
  <si>
    <t>CWDM用SFP</t>
  </si>
  <si>
    <t>CWDM用</t>
  </si>
  <si>
    <t>14~32dB</t>
  </si>
  <si>
    <t>AXFD-1314-0M03</t>
  </si>
  <si>
    <t>100M</t>
  </si>
  <si>
    <t>100BASE-FX</t>
  </si>
  <si>
    <t>AXFD-1314-0553</t>
  </si>
  <si>
    <t>2m~40km</t>
    <phoneticPr fontId="3"/>
  </si>
  <si>
    <t>0~19dB</t>
  </si>
  <si>
    <t>AXFD-1314-0M02</t>
  </si>
  <si>
    <t>2m~65km</t>
    <phoneticPr fontId="3"/>
  </si>
  <si>
    <t>0~30dB</t>
  </si>
  <si>
    <t>AXFD-1624-0M05</t>
  </si>
  <si>
    <t>0~14dB</t>
  </si>
  <si>
    <t>AXFD-1724-0M04</t>
  </si>
  <si>
    <t>AXFD-1624-05D3</t>
  </si>
  <si>
    <t>0~29dB</t>
  </si>
  <si>
    <t>AXFD-3724-05D3</t>
  </si>
  <si>
    <t>F431L47451-D</t>
  </si>
  <si>
    <t>15~130km</t>
    <phoneticPr fontId="3"/>
  </si>
  <si>
    <t>6~36dB</t>
  </si>
  <si>
    <t>F431L47459-D</t>
  </si>
  <si>
    <t>SPB-37200BLW-1510G</t>
  </si>
  <si>
    <t>50~170km</t>
    <phoneticPr fontId="3"/>
  </si>
  <si>
    <t>15~46dB</t>
  </si>
  <si>
    <t>SPB-37200BLW-1590G</t>
  </si>
  <si>
    <t>伝送距離_目安</t>
    <rPh sb="0" eb="4">
      <t>デンソウキョリ</t>
    </rPh>
    <rPh sb="5" eb="7">
      <t>メヤス</t>
    </rPh>
    <phoneticPr fontId="3"/>
  </si>
  <si>
    <t>検索No</t>
    <rPh sb="0" eb="2">
      <t>ケンサク</t>
    </rPh>
    <phoneticPr fontId="3"/>
  </si>
  <si>
    <t>SFP+</t>
    <phoneticPr fontId="3"/>
  </si>
  <si>
    <t>EOLP-8596-02-I</t>
    <phoneticPr fontId="3"/>
  </si>
  <si>
    <t>10G</t>
  </si>
  <si>
    <t>10G</t>
    <phoneticPr fontId="3"/>
  </si>
  <si>
    <t>10GBASE-SR</t>
  </si>
  <si>
    <t>0~5.1dB</t>
  </si>
  <si>
    <t>MMF</t>
    <phoneticPr fontId="3"/>
  </si>
  <si>
    <t>LC</t>
    <phoneticPr fontId="3"/>
  </si>
  <si>
    <t>EOLP-1396-10-I</t>
  </si>
  <si>
    <t>10GBASE-LR</t>
  </si>
  <si>
    <t>0~6.2dB</t>
  </si>
  <si>
    <t>WXTRPPAL8</t>
  </si>
  <si>
    <t>10GBASE-ZR</t>
  </si>
  <si>
    <t>SMF,DSF</t>
    <phoneticPr fontId="3"/>
  </si>
  <si>
    <t>11~23dB</t>
  </si>
  <si>
    <t>SPS-2381W-C550-046G</t>
    <phoneticPr fontId="3"/>
  </si>
  <si>
    <t>OTU2e</t>
  </si>
  <si>
    <r>
      <t>13~33dB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</si>
  <si>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t>SPS-2381W-C530-046G</t>
  </si>
  <si>
    <t>発光波長</t>
    <rPh sb="0" eb="4">
      <t>ハッコウハチョウ</t>
    </rPh>
    <phoneticPr fontId="3"/>
  </si>
  <si>
    <t>1.55μm</t>
  </si>
  <si>
    <t>1.53μm</t>
    <phoneticPr fontId="3"/>
  </si>
  <si>
    <t>1.31μm</t>
  </si>
  <si>
    <t>0.85μm</t>
  </si>
  <si>
    <t>EOLP-BI1696-16ADIL</t>
    <phoneticPr fontId="3"/>
  </si>
  <si>
    <t>EOLP-BI1696-16DAIL</t>
  </si>
  <si>
    <t>EOLP-BI1696-21ADIL</t>
  </si>
  <si>
    <t>EOLP-BI1696-21DAIL</t>
  </si>
  <si>
    <t>WXTRPPHL849</t>
  </si>
  <si>
    <t>WXTRPPHL855</t>
  </si>
  <si>
    <t>SPB-2870LW-046G</t>
  </si>
  <si>
    <t>SPB-2970LW-046G</t>
  </si>
  <si>
    <t>10GBASE-R（BIDI）</t>
    <phoneticPr fontId="3"/>
  </si>
  <si>
    <t>1心</t>
    <rPh sb="1" eb="2">
      <t>シン</t>
    </rPh>
    <phoneticPr fontId="3"/>
  </si>
  <si>
    <t>1.27μm</t>
  </si>
  <si>
    <t>1.33μm</t>
  </si>
  <si>
    <t>SMF</t>
    <phoneticPr fontId="3"/>
  </si>
  <si>
    <t>1.49μm</t>
  </si>
  <si>
    <t>LC</t>
    <phoneticPr fontId="3"/>
  </si>
  <si>
    <t>DWDM用</t>
  </si>
  <si>
    <t>その他</t>
    <rPh sb="2" eb="3">
      <t>タ</t>
    </rPh>
    <phoneticPr fontId="3"/>
  </si>
  <si>
    <t>1566.31～
1528.77nm</t>
    <phoneticPr fontId="3"/>
  </si>
  <si>
    <t>1567.13～1528.77nm</t>
    <phoneticPr fontId="3"/>
  </si>
  <si>
    <t>1.30μm</t>
    <phoneticPr fontId="3"/>
  </si>
  <si>
    <t>1.31μm</t>
    <phoneticPr fontId="3"/>
  </si>
  <si>
    <t>1.55μm</t>
    <phoneticPr fontId="3"/>
  </si>
  <si>
    <t>1.50μm</t>
  </si>
  <si>
    <t>1.50μm</t>
    <phoneticPr fontId="3"/>
  </si>
  <si>
    <t>1.60μm</t>
  </si>
  <si>
    <t>1.60μm</t>
    <phoneticPr fontId="3"/>
  </si>
  <si>
    <t>1470nm~1610nm</t>
    <phoneticPr fontId="3"/>
  </si>
  <si>
    <t>10G：4.5～16dB</t>
    <phoneticPr fontId="3"/>
  </si>
  <si>
    <t>10G：12～21dB</t>
    <phoneticPr fontId="3"/>
  </si>
  <si>
    <t>10G：11～23dB</t>
    <phoneticPr fontId="3"/>
  </si>
  <si>
    <t>10G：14~27dB</t>
    <phoneticPr fontId="3"/>
  </si>
  <si>
    <t>10G：10~23dB</t>
    <phoneticPr fontId="3"/>
  </si>
  <si>
    <t>2心</t>
    <phoneticPr fontId="3"/>
  </si>
  <si>
    <t>0.85μm</t>
    <phoneticPr fontId="3"/>
  </si>
  <si>
    <t>10G：30～80km</t>
    <phoneticPr fontId="3"/>
  </si>
  <si>
    <t>40～100km</t>
    <phoneticPr fontId="3"/>
  </si>
  <si>
    <t>10G：5～30km</t>
    <phoneticPr fontId="3"/>
  </si>
  <si>
    <t>1.27μm</t>
    <phoneticPr fontId="3"/>
  </si>
  <si>
    <t>1心</t>
    <rPh sb="1" eb="2">
      <t>シン</t>
    </rPh>
    <phoneticPr fontId="3"/>
  </si>
  <si>
    <t>1.33μm</t>
    <phoneticPr fontId="3"/>
  </si>
  <si>
    <t>10G：20～45km</t>
    <phoneticPr fontId="3"/>
  </si>
  <si>
    <t>1.49μm</t>
    <phoneticPr fontId="3"/>
  </si>
  <si>
    <t>10G：32～80km</t>
    <phoneticPr fontId="3"/>
  </si>
  <si>
    <t>10G：30～60km</t>
    <phoneticPr fontId="3"/>
  </si>
  <si>
    <t>10G：40～80km</t>
    <phoneticPr fontId="3"/>
  </si>
  <si>
    <t>1心</t>
    <phoneticPr fontId="3"/>
  </si>
  <si>
    <r>
      <t>FEC：4.5～19dB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</si>
  <si>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FEC：12～22dB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</si>
  <si>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FEC：20～48km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</si>
  <si>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FEC：5～40km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</si>
  <si>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FEC：32~84km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</si>
  <si>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FEC：11～24dB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</si>
  <si>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FEC：30～72km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</si>
  <si>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FEC：14~32dB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</si>
  <si>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FEC：40～96km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</si>
  <si>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FEC：10~27dB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</si>
  <si>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FEC：30～96km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</si>
  <si>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~100m</t>
    </r>
    <r>
      <rPr>
        <sz val="8"/>
        <color rgb="FF000000"/>
        <rFont val="游ゴシック"/>
        <family val="3"/>
        <charset val="128"/>
        <scheme val="minor"/>
      </rPr>
      <t>※1</t>
    </r>
    <phoneticPr fontId="3"/>
  </si>
  <si>
    <r>
      <t>2m～最大300m</t>
    </r>
    <r>
      <rPr>
        <sz val="8"/>
        <color rgb="FF000000"/>
        <rFont val="游ゴシック"/>
        <family val="3"/>
        <charset val="128"/>
        <scheme val="minor"/>
      </rPr>
      <t>※2</t>
    </r>
    <phoneticPr fontId="3"/>
  </si>
  <si>
    <r>
      <t>TRS7081FECPA000-Cxx</t>
    </r>
    <r>
      <rPr>
        <sz val="8"/>
        <color rgb="FF000000"/>
        <rFont val="游ゴシック"/>
        <family val="3"/>
        <charset val="128"/>
        <scheme val="minor"/>
      </rPr>
      <t>※4</t>
    </r>
    <phoneticPr fontId="3"/>
  </si>
  <si>
    <r>
      <t>F413L374x-D32</t>
    </r>
    <r>
      <rPr>
        <sz val="8"/>
        <color rgb="FF000000"/>
        <rFont val="游ゴシック"/>
        <family val="3"/>
        <charset val="128"/>
        <scheme val="minor"/>
      </rPr>
      <t>※5</t>
    </r>
    <phoneticPr fontId="3"/>
  </si>
  <si>
    <t>DWDM用SFP+</t>
    <rPh sb="4" eb="5">
      <t>ヨウ</t>
    </rPh>
    <phoneticPr fontId="3"/>
  </si>
  <si>
    <r>
      <t>10G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</si>
  <si>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11~27dB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</si>
  <si>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t>発光波長</t>
    <rPh sb="0" eb="4">
      <t>ハッコウハチョウ</t>
    </rPh>
    <phoneticPr fontId="3"/>
  </si>
  <si>
    <t>　型番の選定ができましたら、製品の詳細な仕様はこちらからご確認ください。</t>
    <rPh sb="1" eb="3">
      <t>カタバン</t>
    </rPh>
    <rPh sb="4" eb="6">
      <t>センテイ</t>
    </rPh>
    <rPh sb="14" eb="16">
      <t>セイヒン</t>
    </rPh>
    <rPh sb="17" eb="19">
      <t>ショウサイ</t>
    </rPh>
    <rPh sb="20" eb="22">
      <t>シヨウ</t>
    </rPh>
    <rPh sb="29" eb="31">
      <t>カクニン</t>
    </rPh>
    <phoneticPr fontId="3"/>
  </si>
  <si>
    <t>※1：使用するマルチモード光ファイバのグレードにより伝送距離が異なります。OM3グレード品：2ｍ～70ｍ、OM4グレード品：2m~100m</t>
    <rPh sb="3" eb="5">
      <t>シヨウ</t>
    </rPh>
    <rPh sb="13" eb="14">
      <t>ヒカリ</t>
    </rPh>
    <rPh sb="26" eb="30">
      <t>デンソウキョリ</t>
    </rPh>
    <rPh sb="31" eb="32">
      <t>コト</t>
    </rPh>
    <rPh sb="44" eb="45">
      <t>ヒン</t>
    </rPh>
    <rPh sb="60" eb="61">
      <t>ヒン</t>
    </rPh>
    <phoneticPr fontId="3"/>
  </si>
  <si>
    <t>※2：使用するマルチモード光ファイバのグレードにより伝送距離が異なります。OM1（FDDI）グレード品：2ｍ～33ｍ、OM2（1G）グレード品：2ｍ～82ｍ、OM3（10G）グレード品：2ｍ～300ｍ</t>
    <rPh sb="3" eb="5">
      <t>シヨウ</t>
    </rPh>
    <rPh sb="13" eb="14">
      <t>ヒカリ</t>
    </rPh>
    <rPh sb="26" eb="30">
      <t>デンソウキョリ</t>
    </rPh>
    <rPh sb="31" eb="32">
      <t>コト</t>
    </rPh>
    <rPh sb="50" eb="51">
      <t>ヒン</t>
    </rPh>
    <rPh sb="70" eb="71">
      <t>ヒン</t>
    </rPh>
    <rPh sb="91" eb="92">
      <t>ヒン</t>
    </rPh>
    <phoneticPr fontId="3"/>
  </si>
  <si>
    <t>※3：DN6710E実装時で動作モードOTU2e+eFECI.7使用時。</t>
    <rPh sb="10" eb="12">
      <t>ジッソウ</t>
    </rPh>
    <rPh sb="12" eb="13">
      <t>ジ</t>
    </rPh>
    <rPh sb="14" eb="16">
      <t>ドウサ</t>
    </rPh>
    <rPh sb="32" eb="35">
      <t>シヨウジ</t>
    </rPh>
    <phoneticPr fontId="3"/>
  </si>
  <si>
    <t>※4：型番「xx」部には14～61から任意の波長を指定してください。当社製MUX/DEMUXと組み合わせて使用する場合は、製品毎の対応波長から任意の波長を当てはめてください。</t>
    <rPh sb="3" eb="5">
      <t>カタバン</t>
    </rPh>
    <rPh sb="9" eb="10">
      <t>ブ</t>
    </rPh>
    <rPh sb="19" eb="21">
      <t>ニンイ</t>
    </rPh>
    <rPh sb="22" eb="24">
      <t>ハチョウ</t>
    </rPh>
    <rPh sb="25" eb="27">
      <t>シテイ</t>
    </rPh>
    <rPh sb="34" eb="37">
      <t>トウシャセイ</t>
    </rPh>
    <rPh sb="47" eb="48">
      <t>ク</t>
    </rPh>
    <rPh sb="49" eb="50">
      <t>ア</t>
    </rPh>
    <rPh sb="53" eb="55">
      <t>シヨウ</t>
    </rPh>
    <rPh sb="57" eb="59">
      <t>バアイ</t>
    </rPh>
    <rPh sb="61" eb="63">
      <t>セイヒン</t>
    </rPh>
    <rPh sb="63" eb="64">
      <t>ゴト</t>
    </rPh>
    <rPh sb="65" eb="67">
      <t>タイオウ</t>
    </rPh>
    <rPh sb="67" eb="69">
      <t>ハチョウ</t>
    </rPh>
    <rPh sb="71" eb="73">
      <t>ニンイ</t>
    </rPh>
    <rPh sb="74" eb="76">
      <t>ハチョウ</t>
    </rPh>
    <rPh sb="77" eb="78">
      <t>ア</t>
    </rPh>
    <phoneticPr fontId="3"/>
  </si>
  <si>
    <t>※5：型番「x」部には製品毎の対応波長から、任意の波長を当てはめてください。</t>
    <rPh sb="3" eb="5">
      <t>カタバン</t>
    </rPh>
    <rPh sb="8" eb="9">
      <t>ブ</t>
    </rPh>
    <rPh sb="11" eb="14">
      <t>セイヒンゴト</t>
    </rPh>
    <rPh sb="15" eb="17">
      <t>タイオウ</t>
    </rPh>
    <rPh sb="17" eb="19">
      <t>ハチョウ</t>
    </rPh>
    <rPh sb="22" eb="24">
      <t>ニンイ</t>
    </rPh>
    <rPh sb="25" eb="27">
      <t>ハチョウ</t>
    </rPh>
    <rPh sb="28" eb="29">
      <t>ア</t>
    </rPh>
    <phoneticPr fontId="3"/>
  </si>
  <si>
    <r>
      <t>EOLP-BI1696-16ADIL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</si>
  <si>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EOLP-BI1696-16DAIL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</si>
  <si>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EOLP-BI1696-21ADIL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</si>
  <si>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EOLP-BI1696-21DAIL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</si>
  <si>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WXTRPPHL849</t>
    </r>
    <r>
      <rPr>
        <sz val="8"/>
        <color rgb="FF333333"/>
        <rFont val="游ゴシック"/>
        <family val="3"/>
        <charset val="128"/>
        <scheme val="minor"/>
      </rPr>
      <t>※3</t>
    </r>
    <phoneticPr fontId="3"/>
  </si>
  <si>
    <r>
      <t>WXTRPPHL855</t>
    </r>
    <r>
      <rPr>
        <sz val="8"/>
        <color rgb="FF333333"/>
        <rFont val="游ゴシック"/>
        <family val="3"/>
        <charset val="128"/>
        <scheme val="minor"/>
      </rPr>
      <t>※3</t>
    </r>
    <phoneticPr fontId="3"/>
  </si>
  <si>
    <r>
      <t>SPB-2870LW-046G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</si>
  <si>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SPB-2970LW-046G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</si>
  <si>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r>
      <t>TRS7081FECPA000-Cxx</t>
    </r>
    <r>
      <rPr>
        <sz val="8"/>
        <color rgb="FF000000"/>
        <rFont val="游ゴシック"/>
        <family val="3"/>
        <charset val="128"/>
        <scheme val="minor"/>
      </rPr>
      <t>※3※4</t>
    </r>
    <phoneticPr fontId="3"/>
  </si>
  <si>
    <r>
      <t>WXTRPPAL8</t>
    </r>
    <r>
      <rPr>
        <sz val="8"/>
        <color rgb="FF000000"/>
        <rFont val="游ゴシック"/>
        <family val="3"/>
        <charset val="128"/>
        <scheme val="minor"/>
      </rPr>
      <t>※3</t>
    </r>
    <phoneticPr fontId="3"/>
  </si>
  <si>
    <t>　 検索結果　　</t>
    <rPh sb="2" eb="6">
      <t>ケンサクケッカ</t>
    </rPh>
    <phoneticPr fontId="3"/>
  </si>
  <si>
    <t>※注記は表下部をご確認ください。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</si>
</sst>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1"/>
      <color rgb="FFFFFFFF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b/>
      <u/>
      <sz val="12"/>
      <color theme="1"/>
      <name val="游ゴシック"/>
      <family val="3"/>
      <charset val="128"/>
      <scheme val="minor"/>
    </font>
    <font>
      <sz val="8"/>
      <color rgb="FF000000"/>
      <name val="游ゴシック"/>
      <family val="3"/>
      <charset val="128"/>
      <scheme val="minor"/>
    </font>
    <font>
      <sz val="8"/>
      <color rgb="FF333333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B002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theme="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rgb="FFEB002D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4" fillId="4" borderId="1" xfId="0" applyFont="1" applyFill="1" applyBorder="1" applyAlignment="1">
      <alignment horizontal="center" vertical="center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0" fillId="0" borderId="7" xfId="0" applyBorder="1">
      <alignment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/>
    </xf>
    <xf numFmtId="0" fontId="8" fillId="7" borderId="0" xfId="0" applyFont="1" applyFill="1">
      <alignment vertical="center"/>
    </xf>
    <xf numFmtId="0" fontId="9" fillId="8" borderId="0" xfId="0" applyFont="1" applyFill="1">
      <alignment vertical="center"/>
    </xf>
    <xf numFmtId="3" fontId="9" fillId="8" borderId="0" xfId="0" applyNumberFormat="1" applyFont="1" applyFill="1">
      <alignment vertical="center"/>
    </xf>
    <xf numFmtId="0" fontId="9" fillId="0" borderId="0" xfId="0" applyFont="1">
      <alignment vertical="center"/>
    </xf>
    <xf numFmtId="3" fontId="9" fillId="0" borderId="0" xfId="0" applyNumberFormat="1" applyFont="1">
      <alignment vertical="center"/>
    </xf>
    <xf numFmtId="0" fontId="2" fillId="0" borderId="0" xfId="0" applyFont="1">
      <alignment vertical="center"/>
    </xf>
    <xf numFmtId="0" fontId="0" fillId="3" borderId="0" xfId="0" applyFill="1">
      <alignment vertical="center"/>
    </xf>
    <xf numFmtId="0" fontId="0" fillId="0" borderId="13" xfId="0" applyBorder="1">
      <alignment vertical="center"/>
    </xf>
    <xf numFmtId="0" fontId="7" fillId="0" borderId="10" xfId="0" applyFont="1" applyBorder="1" applyAlignment="1" applyProtection="1">
      <alignment horizontal="center" vertical="center"/>
      <protection hidden="1"/>
    </xf>
    <xf numFmtId="38" fontId="7" fillId="0" borderId="10" xfId="1" applyFont="1" applyBorder="1" applyAlignment="1" applyProtection="1">
      <alignment horizontal="center" vertical="center"/>
      <protection hidden="1"/>
    </xf>
    <xf numFmtId="0" fontId="8" fillId="7" borderId="0" xfId="0" applyFont="1" applyFill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9" fillId="0" borderId="0" xfId="0" applyFont="1" applyAlignment="1">
      <alignment vertical="center" wrapText="1"/>
    </xf>
    <xf numFmtId="0" fontId="0" fillId="3" borderId="17" xfId="0" applyFill="1" applyBorder="1">
      <alignment vertical="center"/>
    </xf>
    <xf numFmtId="0" fontId="0" fillId="3" borderId="18" xfId="0" applyFill="1" applyBorder="1">
      <alignment vertical="center"/>
    </xf>
    <xf numFmtId="0" fontId="0" fillId="3" borderId="19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20" xfId="0" applyFill="1" applyBorder="1">
      <alignment vertical="center"/>
    </xf>
    <xf numFmtId="0" fontId="0" fillId="2" borderId="17" xfId="0" applyFill="1" applyBorder="1">
      <alignment vertical="center"/>
    </xf>
    <xf numFmtId="0" fontId="0" fillId="2" borderId="0" xfId="0" applyFill="1">
      <alignment vertical="center"/>
    </xf>
    <xf numFmtId="0" fontId="0" fillId="2" borderId="18" xfId="0" applyFill="1" applyBorder="1">
      <alignment vertical="center"/>
    </xf>
    <xf numFmtId="0" fontId="14" fillId="0" borderId="0" xfId="0" applyFont="1">
      <alignment vertical="center"/>
    </xf>
    <xf numFmtId="0" fontId="7" fillId="0" borderId="0" xfId="0" applyFont="1">
      <alignment vertical="center"/>
    </xf>
    <xf numFmtId="0" fontId="14" fillId="0" borderId="0" xfId="0" applyFont="1" applyAlignment="1">
      <alignment horizontal="right"/>
    </xf>
    <xf numFmtId="0" fontId="7" fillId="0" borderId="9" xfId="0" applyFont="1" applyBorder="1" applyAlignment="1" applyProtection="1">
      <alignment horizontal="left" vertical="center"/>
      <protection hidden="1"/>
    </xf>
    <xf numFmtId="0" fontId="6" fillId="6" borderId="9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16">
    <dxf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numFmt numFmtId="3" formatCode="#,##0"/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游ゴシック"/>
        <family val="3"/>
        <charset val="128"/>
        <scheme val="minor"/>
      </font>
      <fill>
        <patternFill patternType="solid">
          <fgColor rgb="FFD9E1F2"/>
          <bgColor rgb="FFD9E1F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游ゴシック"/>
        <family val="3"/>
        <charset val="128"/>
        <scheme val="minor"/>
      </font>
      <fill>
        <patternFill patternType="solid">
          <fgColor rgb="FF4472C4"/>
          <bgColor rgb="FF4472C4"/>
        </patternFill>
      </fill>
    </dxf>
  </dxfs>
  <tableStyles count="0" defaultTableStyle="TableStyleMedium2" defaultPivotStyle="PivotStyleLight16"/>
  <colors>
    <mruColors>
      <color rgb="FFEB00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network.dyden.co.jp/products/cfp2-aco-qsfp28/" TargetMode="External"/><Relationship Id="rId2" Type="http://schemas.openxmlformats.org/officeDocument/2006/relationships/hyperlink" Target="https://network.dyden.co.jp/products/sfp/" TargetMode="External"/><Relationship Id="rId1" Type="http://schemas.openxmlformats.org/officeDocument/2006/relationships/image" Target="../media/image1.png"/><Relationship Id="rId4" Type="http://schemas.openxmlformats.org/officeDocument/2006/relationships/hyperlink" Target="https://network.dyden.co.jp/products/sfp-plu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84668</xdr:colOff>
      <xdr:row>0</xdr:row>
      <xdr:rowOff>137585</xdr:rowOff>
    </xdr:from>
    <xdr:to>
      <xdr:col>2</xdr:col>
      <xdr:colOff>941917</xdr:colOff>
      <xdr:row>3</xdr:row>
      <xdr:rowOff>92608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2C5F564F-A7CC-4393-AC49-385800C07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37585"/>
          <a:ext cx="2053166" cy="579440"/>
        </a:xfrm>
        <a:prstGeom prst="rect">
          <a:avLst/>
        </a:prstGeom>
      </xdr:spPr>
    </xdr:pic>
    <xdr:clientData/>
  </xdr:twoCellAnchor>
  <xdr:twoCellAnchor>
    <xdr:from>
      <xdr:col>6</xdr:col>
      <xdr:colOff>179916</xdr:colOff>
      <xdr:row>6</xdr:row>
      <xdr:rowOff>348191</xdr:rowOff>
    </xdr:from>
    <xdr:to>
      <xdr:col>8</xdr:col>
      <xdr:colOff>571499</xdr:colOff>
      <xdr:row>9</xdr:row>
      <xdr:rowOff>222250</xdr:rowOff>
    </xdr:to>
    <xdr:sp macro="" textlink="">
      <xdr:nvSpPr>
        <xdr:cNvPr id="3" name="四角形: 角を丸くする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575FFAB-1B08-1AD8-FD08-BA04970A8866}"/>
            </a:ext>
          </a:extLst>
        </xdr:cNvPr>
        <xdr:cNvSpPr/>
      </xdr:nvSpPr>
      <xdr:spPr>
        <a:xfrm>
          <a:off x="7810499" y="1639358"/>
          <a:ext cx="2677583" cy="794809"/>
        </a:xfrm>
        <a:prstGeom prst="roundRect">
          <a:avLst>
            <a:gd name="adj" fmla="val 5000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SFP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100M/1G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）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詳細仕様　→</a:t>
          </a:r>
        </a:p>
      </xdr:txBody>
    </xdr:sp>
    <xdr:clientData/>
  </xdr:twoCellAnchor>
  <xdr:twoCellAnchor>
    <xdr:from>
      <xdr:col>10</xdr:col>
      <xdr:colOff>844549</xdr:colOff>
      <xdr:row>7</xdr:row>
      <xdr:rowOff>3175</xdr:rowOff>
    </xdr:from>
    <xdr:to>
      <xdr:col>12</xdr:col>
      <xdr:colOff>992716</xdr:colOff>
      <xdr:row>9</xdr:row>
      <xdr:rowOff>243417</xdr:rowOff>
    </xdr:to>
    <xdr:sp macro="" textlink="">
      <xdr:nvSpPr>
        <xdr:cNvPr id="5" name="四角形: 角を丸くする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6FAB9D-50B1-7C8C-CD26-F6BD9B0C5DC9}"/>
            </a:ext>
          </a:extLst>
        </xdr:cNvPr>
        <xdr:cNvSpPr/>
      </xdr:nvSpPr>
      <xdr:spPr>
        <a:xfrm>
          <a:off x="13629216" y="1643592"/>
          <a:ext cx="2677583" cy="811742"/>
        </a:xfrm>
        <a:prstGeom prst="roundRect">
          <a:avLst>
            <a:gd name="adj" fmla="val 5000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CFP2-ACO/QSFP28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100G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）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詳細仕様　→</a:t>
          </a:r>
        </a:p>
      </xdr:txBody>
    </xdr:sp>
    <xdr:clientData/>
  </xdr:twoCellAnchor>
  <xdr:twoCellAnchor>
    <xdr:from>
      <xdr:col>8</xdr:col>
      <xdr:colOff>808566</xdr:colOff>
      <xdr:row>6</xdr:row>
      <xdr:rowOff>348191</xdr:rowOff>
    </xdr:from>
    <xdr:to>
      <xdr:col>10</xdr:col>
      <xdr:colOff>618065</xdr:colOff>
      <xdr:row>9</xdr:row>
      <xdr:rowOff>243416</xdr:rowOff>
    </xdr:to>
    <xdr:sp macro="" textlink="">
      <xdr:nvSpPr>
        <xdr:cNvPr id="6" name="四角形: 角を丸くする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923F899-3170-2F4E-836B-B9B28CAA71F9}"/>
            </a:ext>
          </a:extLst>
        </xdr:cNvPr>
        <xdr:cNvSpPr/>
      </xdr:nvSpPr>
      <xdr:spPr>
        <a:xfrm>
          <a:off x="10725149" y="1639358"/>
          <a:ext cx="2677583" cy="815975"/>
        </a:xfrm>
        <a:prstGeom prst="roundRect">
          <a:avLst>
            <a:gd name="adj" fmla="val 50000"/>
          </a:avLst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SFP+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100" b="1">
              <a:solidFill>
                <a:sysClr val="windowText" lastClr="000000"/>
              </a:solidFill>
              <a:latin typeface="+mn-ea"/>
              <a:ea typeface="+mn-ea"/>
            </a:rPr>
            <a:t>10G</a:t>
          </a:r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）</a:t>
          </a:r>
          <a:endParaRPr kumimoji="1" lang="en-US" altLang="ja-JP" sz="1100" b="1">
            <a:solidFill>
              <a:sysClr val="windowText" lastClr="000000"/>
            </a:solidFill>
            <a:latin typeface="+mn-ea"/>
            <a:ea typeface="+mn-ea"/>
          </a:endParaRPr>
        </a:p>
        <a:p>
          <a:pPr algn="ctr"/>
          <a:r>
            <a:rPr kumimoji="1" lang="ja-JP" altLang="en-US" sz="1100" b="1">
              <a:solidFill>
                <a:sysClr val="windowText" lastClr="000000"/>
              </a:solidFill>
              <a:latin typeface="+mn-ea"/>
              <a:ea typeface="+mn-ea"/>
            </a:rPr>
            <a:t>詳細仕様　→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41FB4A-2ED9-46E0-8586-E7233A0877A0}" name="テーブル1" displayName="テーブル1" ref="A1:N58" totalsRowShown="0" headerRowDxfId="15" dataDxfId="14">
  <autoFilter ref="A1:N58" xr:uid="{7141FB4A-2ED9-46E0-8586-E7233A0877A0}"/>
  <tableColumns count="14">
    <tableColumn id="1" xr3:uid="{20F0260D-52EC-440C-B68B-ABA041DFD653}" name="型番" dataDxfId="13"/>
    <tableColumn id="2" xr3:uid="{29165B33-78E2-4158-9A2E-8984019855EA}" name="光モジュール種類" dataDxfId="12"/>
    <tableColumn id="3" xr3:uid="{CE577DE8-52E4-4ABF-A64D-1E0D99324EA7}" name="対応速度_光" dataDxfId="11"/>
    <tableColumn id="4" xr3:uid="{E82BA5E6-7FA5-45AB-92AB-2876D2DA33A5}" name="準拠規格" dataDxfId="10"/>
    <tableColumn id="5" xr3:uid="{C09A63BC-6C6A-4199-8254-243CFC99202A}" name="最小伝送距離" dataDxfId="9"/>
    <tableColumn id="6" xr3:uid="{3848D4A6-4182-498D-AF53-3CFDACD361C5}" name="最大伝送距離" dataDxfId="8"/>
    <tableColumn id="7" xr3:uid="{5B181F3A-DA37-4EC9-B635-0F80ABE69FF3}" name="伝送距離_目安" dataDxfId="7"/>
    <tableColumn id="8" xr3:uid="{F66A31C1-C310-428C-A045-69EE54BB4B94}" name="心数" dataDxfId="6"/>
    <tableColumn id="9" xr3:uid="{64DCABB0-91B1-4912-80B5-3DC79EE023B1}" name="発光波長" dataDxfId="5"/>
    <tableColumn id="10" xr3:uid="{8D51D999-E442-4A3E-9562-C3089E001B7D}" name="光許容損失" dataDxfId="4"/>
    <tableColumn id="11" xr3:uid="{68D6F438-426E-4F3B-BA79-C37D4F8F4FA5}" name="適合光ファイバ" dataDxfId="3"/>
    <tableColumn id="12" xr3:uid="{310986EC-13EA-451C-B7ED-21DE5D220A7A}" name="適合コネクタ" dataDxfId="2"/>
    <tableColumn id="13" xr3:uid="{CFA82EF2-C41B-4D7D-890B-049F6C106EDE}" name="標準価格" dataDxfId="1"/>
    <tableColumn id="14" xr3:uid="{6C3F5AF6-1723-4E36-89FA-D3181FE11FDF}" name="検索No" dataDxfId="0">
      <calculatedColumnFormula>IF($A2="","",IF(AND(OR(型番選定!$D$8="",ISNUMBER(SEARCH(型番選定!$D$8,$C2))),OR(型番選定!$D$9="",AND(IFERROR(VALUE($E2),-999999)&lt;=IFERROR(VALUE(型番選定!$D$9),-999999),IFERROR(VALUE($F2),999999)&gt;=IFERROR(VALUE(型番選定!$D$9),999999))),OR(型番選定!$D$10="",$H2=型番選定!$D$10),OR(型番選定!$D$11="",ISNUMBER(SEARCH(型番選定!$D$11,$K2)))),MAX($N$1:N1)+1,""))</calculatedColumnFormula>
    </tableColumn>
  </tableColumns>
  <tableStyleInfo name="TableStyleLight9" showFirstColumn="0" showLastColumn="0" showRowStripes="0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4D314-F79A-4F25-81B0-8D341EA872C9}">
  <dimension ref="B1:M78"/>
  <sheetViews>
    <sheetView showGridLines="0" tabSelected="1" zoomScale="90" zoomScaleNormal="90" workbookViewId="0">
      <pane ySplit="16" topLeftCell="A17" activePane="bottomLeft" state="frozen"/>
      <selection pane="bottomLeft" activeCell="D8" sqref="D8"/>
    </sheetView>
  </sheetViews>
  <sheetFormatPr defaultRowHeight="18.75" x14ac:dyDescent="0.4"/>
  <cols>
    <col min="1" max="1" width="2.625" customWidth="1"/>
    <col min="2" max="2" width="15.625" customWidth="1"/>
    <col min="3" max="3" width="25.25" customWidth="1"/>
    <col min="4" max="4" width="18" customWidth="1"/>
    <col min="5" max="5" width="15.625" customWidth="1"/>
    <col min="6" max="6" width="22.75" customWidth="1"/>
    <col min="7" max="7" width="11.5" customWidth="1"/>
    <col min="8" max="8" width="18.5" customWidth="1"/>
    <col min="9" max="9" width="19.125" customWidth="1"/>
    <col min="10" max="10" width="18.5" customWidth="1"/>
    <col min="11" max="11" width="17.625" customWidth="1"/>
    <col min="12" max="12" width="15.5" customWidth="1"/>
    <col min="13" max="13" width="15.625" customWidth="1"/>
  </cols>
  <sheetData>
    <row r="1" spans="2:13" ht="10.5" customHeight="1" x14ac:dyDescent="0.4"/>
    <row r="4" spans="2:13" ht="11.25" customHeight="1" thickBot="1" x14ac:dyDescent="0.45"/>
    <row r="5" spans="2:13" ht="37.5" customHeight="1" x14ac:dyDescent="0.4">
      <c r="B5" s="37" t="s">
        <v>0</v>
      </c>
      <c r="C5" s="38"/>
      <c r="D5" s="38"/>
      <c r="E5" s="39"/>
      <c r="F5" s="16"/>
      <c r="G5" s="42" t="s">
        <v>206</v>
      </c>
      <c r="H5" s="43"/>
      <c r="I5" s="43"/>
      <c r="J5" s="43"/>
      <c r="K5" s="43"/>
      <c r="L5" s="43"/>
      <c r="M5" s="44"/>
    </row>
    <row r="6" spans="2:13" ht="3" customHeight="1" x14ac:dyDescent="0.4">
      <c r="B6" s="29"/>
      <c r="C6" s="30"/>
      <c r="D6" s="30"/>
      <c r="E6" s="31"/>
      <c r="G6" s="29"/>
      <c r="H6" s="30"/>
      <c r="I6" s="30"/>
      <c r="J6" s="30"/>
      <c r="K6" s="30"/>
      <c r="L6" s="30"/>
      <c r="M6" s="31"/>
    </row>
    <row r="7" spans="2:13" ht="27.75" customHeight="1" thickBot="1" x14ac:dyDescent="0.45">
      <c r="B7" s="24"/>
      <c r="C7" s="40" t="s">
        <v>1</v>
      </c>
      <c r="D7" s="40"/>
      <c r="E7" s="25"/>
      <c r="F7" s="17"/>
      <c r="G7" s="24"/>
      <c r="H7" s="17"/>
      <c r="I7" s="17"/>
      <c r="J7" s="17"/>
      <c r="K7" s="17"/>
      <c r="L7" s="17"/>
      <c r="M7" s="25"/>
    </row>
    <row r="8" spans="2:13" ht="23.1" customHeight="1" x14ac:dyDescent="0.4">
      <c r="B8" s="24"/>
      <c r="C8" s="1" t="s">
        <v>2</v>
      </c>
      <c r="D8" s="2"/>
      <c r="E8" s="25"/>
      <c r="F8" s="17"/>
      <c r="G8" s="24"/>
      <c r="H8" s="17"/>
      <c r="I8" s="17"/>
      <c r="J8" s="17"/>
      <c r="K8" s="17"/>
      <c r="L8" s="17"/>
      <c r="M8" s="25"/>
    </row>
    <row r="9" spans="2:13" ht="23.1" customHeight="1" x14ac:dyDescent="0.4">
      <c r="B9" s="24"/>
      <c r="C9" s="3" t="s">
        <v>3</v>
      </c>
      <c r="D9" s="4"/>
      <c r="E9" s="25"/>
      <c r="F9" s="17"/>
      <c r="G9" s="24"/>
      <c r="H9" s="17"/>
      <c r="I9" s="17"/>
      <c r="J9" s="17"/>
      <c r="K9" s="17"/>
      <c r="L9" s="17"/>
      <c r="M9" s="25"/>
    </row>
    <row r="10" spans="2:13" ht="23.1" customHeight="1" x14ac:dyDescent="0.4">
      <c r="B10" s="24"/>
      <c r="C10" s="3" t="s">
        <v>4</v>
      </c>
      <c r="D10" s="4"/>
      <c r="E10" s="25"/>
      <c r="F10" s="17"/>
      <c r="G10" s="24"/>
      <c r="H10" s="17"/>
      <c r="I10" s="17"/>
      <c r="J10" s="17"/>
      <c r="K10" s="17"/>
      <c r="L10" s="17"/>
      <c r="M10" s="25"/>
    </row>
    <row r="11" spans="2:13" ht="23.1" customHeight="1" thickBot="1" x14ac:dyDescent="0.45">
      <c r="B11" s="24"/>
      <c r="C11" s="5" t="s">
        <v>6</v>
      </c>
      <c r="D11" s="6"/>
      <c r="E11" s="25"/>
      <c r="F11" s="17"/>
      <c r="G11" s="24"/>
      <c r="H11" s="17"/>
      <c r="I11" s="17"/>
      <c r="J11" s="17"/>
      <c r="K11" s="17"/>
      <c r="L11" s="17"/>
      <c r="M11" s="25"/>
    </row>
    <row r="12" spans="2:13" ht="14.25" customHeight="1" thickBot="1" x14ac:dyDescent="0.45">
      <c r="B12" s="26"/>
      <c r="C12" s="27"/>
      <c r="D12" s="27"/>
      <c r="E12" s="28"/>
      <c r="F12" s="17"/>
      <c r="G12" s="26"/>
      <c r="H12" s="27"/>
      <c r="I12" s="27"/>
      <c r="J12" s="27"/>
      <c r="K12" s="27"/>
      <c r="L12" s="27"/>
      <c r="M12" s="28"/>
    </row>
    <row r="13" spans="2:13" ht="9.75" customHeight="1" x14ac:dyDescent="0.4"/>
    <row r="14" spans="2:13" ht="26.25" customHeight="1" thickBot="1" x14ac:dyDescent="0.4">
      <c r="B14" s="41" t="s">
        <v>222</v>
      </c>
      <c r="C14" s="41"/>
      <c r="D14" s="41"/>
      <c r="E14" s="41"/>
      <c r="M14" s="34" t="s">
        <v>223</v>
      </c>
    </row>
    <row r="15" spans="2:13" ht="9.75" customHeight="1" thickTop="1" x14ac:dyDescent="0.4">
      <c r="B15" s="18"/>
      <c r="D15" s="7"/>
    </row>
    <row r="16" spans="2:13" x14ac:dyDescent="0.4">
      <c r="B16" s="36" t="s">
        <v>8</v>
      </c>
      <c r="C16" s="36"/>
      <c r="D16" s="8" t="s">
        <v>9</v>
      </c>
      <c r="E16" s="9" t="s">
        <v>2</v>
      </c>
      <c r="F16" s="10" t="s">
        <v>10</v>
      </c>
      <c r="G16" s="9" t="s">
        <v>4</v>
      </c>
      <c r="H16" s="10" t="s">
        <v>11</v>
      </c>
      <c r="I16" s="10" t="s">
        <v>205</v>
      </c>
      <c r="J16" s="10" t="s">
        <v>12</v>
      </c>
      <c r="K16" s="9" t="s">
        <v>6</v>
      </c>
      <c r="L16" s="9" t="s">
        <v>13</v>
      </c>
      <c r="M16" s="9" t="s">
        <v>14</v>
      </c>
    </row>
    <row r="17" spans="2:13" x14ac:dyDescent="0.4">
      <c r="B17" s="35" t="str" cm="1">
        <f t="array" ref="B17">IFERROR(INDEX(データシート!$A:$M,MATCH(ROWS($B$17:B17),データシート!$N:$N,0),CHOOSE(COLUMNS($B17:B17),1,2,3,4,8,7,9,10,11,12,13)),"")</f>
        <v>TRB100BA-02</v>
      </c>
      <c r="C17" s="35"/>
      <c r="D17" s="19" t="str" cm="1">
        <f t="array" ref="D17">IFERROR(INDEX(データシート!$A:$M,MATCH(ROWS($B$17:C17),データシート!$N:$N,0),CHOOSE(COLUMNS($B17:C17),1,2,3,4,8,7,9,10,11,12,13)),"")</f>
        <v>CFP2-ACO</v>
      </c>
      <c r="E17" s="19" t="str" cm="1">
        <f t="array" ref="E17">IFERROR(INDEX(データシート!$A:$M,MATCH(ROWS($B$17:D17),データシート!$N:$N,0),CHOOSE(COLUMNS($B17:D17),1,2,3,4,8,7,9,10,11,12,13)),"")</f>
        <v>100G</v>
      </c>
      <c r="F17" s="19" t="str" cm="1">
        <f t="array" ref="F17">IFERROR(INDEX(データシート!$A:$M,MATCH(ROWS($B$17:E17),データシート!$N:$N,0),CHOOSE(COLUMNS($B17:E17),1,2,3,4,8,7,9,10,11,12,13)),"")</f>
        <v>CFP2-ACO</v>
      </c>
      <c r="G17" s="19" t="str" cm="1">
        <f t="array" ref="G17">IFERROR(INDEX(データシート!$A:$M,MATCH(ROWS($B$17:F17),データシート!$N:$N,0),CHOOSE(COLUMNS($B17:F17),1,2,3,4,8,7,9,10,11,12,13)),"")</f>
        <v>2心</v>
      </c>
      <c r="H17" s="19" t="str" cm="1">
        <f t="array" ref="H17">IFERROR(INDEX(データシート!$A:$M,MATCH(ROWS($B$17:G17),データシート!$N:$N,0),CHOOSE(COLUMNS($B17:G17),1,2,3,4,8,7,9,10,11,12,13)),"")</f>
        <v>8～55km</v>
      </c>
      <c r="I17" s="19" t="str" cm="1">
        <f t="array" ref="I17">IFERROR(INDEX(データシート!$A:$M,MATCH(ROWS($B$17:H17),データシート!$N:$N,0),CHOOSE(COLUMNS($B17:H17),1,2,3,4,8,7,9,10,11,12,13)),"")</f>
        <v>1567.13～1528.77nm</v>
      </c>
      <c r="J17" s="19" t="str" cm="1">
        <f t="array" ref="J17">IFERROR(INDEX(データシート!$A:$M,MATCH(ROWS($B$17:I17),データシート!$N:$N,0),CHOOSE(COLUMNS($B17:I17),1,2,3,4,8,7,9,10,11,12,13)),"")</f>
        <v>2～17dB</v>
      </c>
      <c r="K17" s="19" t="str" cm="1">
        <f t="array" ref="K17">IFERROR(INDEX(データシート!$A:$M,MATCH(ROWS($B$17:J17),データシート!$N:$N,0),CHOOSE(COLUMNS($B17:J17),1,2,3,4,8,7,9,10,11,12,13)),"")</f>
        <v>SMF,DSF</v>
      </c>
      <c r="L17" s="19" t="str" cm="1">
        <f t="array" ref="L17">IFERROR(INDEX(データシート!$A:$M,MATCH(ROWS($B$17:K17),データシート!$N:$N,0),CHOOSE(COLUMNS($B17:K17),1,2,3,4,8,7,9,10,11,12,13)),"")</f>
        <v>LC</v>
      </c>
      <c r="M17" s="20" cm="1">
        <f t="array" ref="M17">IFERROR(INDEX(データシート!$A:$M,MATCH(ROWS($B$17:L17),データシート!$N:$N,0),CHOOSE(COLUMNS($B17:L17),1,2,3,4,8,7,9,10,11,12,13)),"")</f>
        <v>2100000</v>
      </c>
    </row>
    <row r="18" spans="2:13" x14ac:dyDescent="0.4">
      <c r="B18" s="35" t="str" cm="1">
        <f t="array" ref="B18">IFERROR(INDEX(データシート!$A:$M,MATCH(ROWS($B$17:B18),データシート!$N:$N,0),CHOOSE(COLUMNS($B18:B18),1,2,3,4,8,7,9,10,11,12,13)),"")</f>
        <v>EOLQ-851HG-02-MO</v>
      </c>
      <c r="C18" s="35"/>
      <c r="D18" s="19" t="str" cm="1">
        <f t="array" ref="D18">IFERROR(INDEX(データシート!$A:$M,MATCH(ROWS($B$17:C18),データシート!$N:$N,0),CHOOSE(COLUMNS($B18:C18),1,2,3,4,8,7,9,10,11,12,13)),"")</f>
        <v>QSFP28</v>
      </c>
      <c r="E18" s="19" t="str" cm="1">
        <f t="array" ref="E18">IFERROR(INDEX(データシート!$A:$M,MATCH(ROWS($B$17:D18),データシート!$N:$N,0),CHOOSE(COLUMNS($B18:D18),1,2,3,4,8,7,9,10,11,12,13)),"")</f>
        <v>100G</v>
      </c>
      <c r="F18" s="19" t="str" cm="1">
        <f t="array" ref="F18">IFERROR(INDEX(データシート!$A:$M,MATCH(ROWS($B$17:E18),データシート!$N:$N,0),CHOOSE(COLUMNS($B18:E18),1,2,3,4,8,7,9,10,11,12,13)),"")</f>
        <v>100GBASE-SR4</v>
      </c>
      <c r="G18" s="19" t="str" cm="1">
        <f t="array" ref="G18">IFERROR(INDEX(データシート!$A:$M,MATCH(ROWS($B$17:F18),データシート!$N:$N,0),CHOOSE(COLUMNS($B18:F18),1,2,3,4,8,7,9,10,11,12,13)),"")</f>
        <v>その他</v>
      </c>
      <c r="H18" s="19" t="str" cm="1">
        <f t="array" ref="H18">IFERROR(INDEX(データシート!$A:$M,MATCH(ROWS($B$17:G18),データシート!$N:$N,0),CHOOSE(COLUMNS($B18:G18),1,2,3,4,8,7,9,10,11,12,13)),"")</f>
        <v>~100m※1</v>
      </c>
      <c r="I18" s="19" t="str" cm="1">
        <f t="array" ref="I18">IFERROR(INDEX(データシート!$A:$M,MATCH(ROWS($B$17:H18),データシート!$N:$N,0),CHOOSE(COLUMNS($B18:H18),1,2,3,4,8,7,9,10,11,12,13)),"")</f>
        <v>0.85μm</v>
      </c>
      <c r="J18" s="19" t="str" cm="1">
        <f t="array" ref="J18">IFERROR(INDEX(データシート!$A:$M,MATCH(ROWS($B$17:I18),データシート!$N:$N,0),CHOOSE(COLUMNS($B18:I18),1,2,3,4,8,7,9,10,11,12,13)),"")</f>
        <v>0～1.2dB</v>
      </c>
      <c r="K18" s="19" t="str" cm="1">
        <f t="array" ref="K18">IFERROR(INDEX(データシート!$A:$M,MATCH(ROWS($B$17:J18),データシート!$N:$N,0),CHOOSE(COLUMNS($B18:J18),1,2,3,4,8,7,9,10,11,12,13)),"")</f>
        <v>MMF</v>
      </c>
      <c r="L18" s="19" t="str" cm="1">
        <f t="array" ref="L18">IFERROR(INDEX(データシート!$A:$M,MATCH(ROWS($B$17:K18),データシート!$N:$N,0),CHOOSE(COLUMNS($B18:K18),1,2,3,4,8,7,9,10,11,12,13)),"")</f>
        <v>MPO</v>
      </c>
      <c r="M18" s="20" cm="1">
        <f t="array" ref="M18">IFERROR(INDEX(データシート!$A:$M,MATCH(ROWS($B$17:L18),データシート!$N:$N,0),CHOOSE(COLUMNS($B18:L18),1,2,3,4,8,7,9,10,11,12,13)),"")</f>
        <v>66700</v>
      </c>
    </row>
    <row r="19" spans="2:13" x14ac:dyDescent="0.4">
      <c r="B19" s="35" t="str" cm="1">
        <f t="array" ref="B19">IFERROR(INDEX(データシート!$A:$M,MATCH(ROWS($B$17:B19),データシート!$N:$N,0),CHOOSE(COLUMNS($B19:B19),1,2,3,4,8,7,9,10,11,12,13)),"")</f>
        <v>LTA1328-PC+</v>
      </c>
      <c r="C19" s="35"/>
      <c r="D19" s="19" t="str" cm="1">
        <f t="array" ref="D19">IFERROR(INDEX(データシート!$A:$M,MATCH(ROWS($B$17:C19),データシート!$N:$N,0),CHOOSE(COLUMNS($B19:C19),1,2,3,4,8,7,9,10,11,12,13)),"")</f>
        <v>QSFP28</v>
      </c>
      <c r="E19" s="19" t="str" cm="1">
        <f t="array" ref="E19">IFERROR(INDEX(データシート!$A:$M,MATCH(ROWS($B$17:D19),データシート!$N:$N,0),CHOOSE(COLUMNS($B19:D19),1,2,3,4,8,7,9,10,11,12,13)),"")</f>
        <v>100G</v>
      </c>
      <c r="F19" s="19" t="str" cm="1">
        <f t="array" ref="F19">IFERROR(INDEX(データシート!$A:$M,MATCH(ROWS($B$17:E19),データシート!$N:$N,0),CHOOSE(COLUMNS($B19:E19),1,2,3,4,8,7,9,10,11,12,13)),"")</f>
        <v>100GBASE-CWDM4</v>
      </c>
      <c r="G19" s="19" t="str" cm="1">
        <f t="array" ref="G19">IFERROR(INDEX(データシート!$A:$M,MATCH(ROWS($B$17:F19),データシート!$N:$N,0),CHOOSE(COLUMNS($B19:F19),1,2,3,4,8,7,9,10,11,12,13)),"")</f>
        <v>2心</v>
      </c>
      <c r="H19" s="19" t="str" cm="1">
        <f t="array" ref="H19">IFERROR(INDEX(データシート!$A:$M,MATCH(ROWS($B$17:G19),データシート!$N:$N,0),CHOOSE(COLUMNS($B19:G19),1,2,3,4,8,7,9,10,11,12,13)),"")</f>
        <v>2m~2km</v>
      </c>
      <c r="I19" s="19" t="str" cm="1">
        <f t="array" ref="I19">IFERROR(INDEX(データシート!$A:$M,MATCH(ROWS($B$17:H19),データシート!$N:$N,0),CHOOSE(COLUMNS($B19:H19),1,2,3,4,8,7,9,10,11,12,13)),"")</f>
        <v>1.31μm</v>
      </c>
      <c r="J19" s="19" t="str" cm="1">
        <f t="array" ref="J19">IFERROR(INDEX(データシート!$A:$M,MATCH(ROWS($B$17:I19),データシート!$N:$N,0),CHOOSE(COLUMNS($B19:I19),1,2,3,4,8,7,9,10,11,12,13)),"")</f>
        <v>0～3.5dB</v>
      </c>
      <c r="K19" s="19" t="str" cm="1">
        <f t="array" ref="K19">IFERROR(INDEX(データシート!$A:$M,MATCH(ROWS($B$17:J19),データシート!$N:$N,0),CHOOSE(COLUMNS($B19:J19),1,2,3,4,8,7,9,10,11,12,13)),"")</f>
        <v>SMF</v>
      </c>
      <c r="L19" s="19" t="str" cm="1">
        <f t="array" ref="L19">IFERROR(INDEX(データシート!$A:$M,MATCH(ROWS($B$17:K19),データシート!$N:$N,0),CHOOSE(COLUMNS($B19:K19),1,2,3,4,8,7,9,10,11,12,13)),"")</f>
        <v>LC</v>
      </c>
      <c r="M19" s="20" cm="1">
        <f t="array" ref="M19">IFERROR(INDEX(データシート!$A:$M,MATCH(ROWS($B$17:L19),データシート!$N:$N,0),CHOOSE(COLUMNS($B19:L19),1,2,3,4,8,7,9,10,11,12,13)),"")</f>
        <v>210000</v>
      </c>
    </row>
    <row r="20" spans="2:13" x14ac:dyDescent="0.4">
      <c r="B20" s="35" t="str" cm="1">
        <f t="array" ref="B20">IFERROR(INDEX(データシート!$A:$M,MATCH(ROWS($B$17:B20),データシート!$N:$N,0),CHOOSE(COLUMNS($B20:B20),1,2,3,4,8,7,9,10,11,12,13)),"")</f>
        <v>TRQ5E22ENF-LF000</v>
      </c>
      <c r="C20" s="35"/>
      <c r="D20" s="19" t="str" cm="1">
        <f t="array" ref="D20">IFERROR(INDEX(データシート!$A:$M,MATCH(ROWS($B$17:C20),データシート!$N:$N,0),CHOOSE(COLUMNS($B20:C20),1,2,3,4,8,7,9,10,11,12,13)),"")</f>
        <v>QSFP28</v>
      </c>
      <c r="E20" s="19" t="str" cm="1">
        <f t="array" ref="E20">IFERROR(INDEX(データシート!$A:$M,MATCH(ROWS($B$17:D20),データシート!$N:$N,0),CHOOSE(COLUMNS($B20:D20),1,2,3,4,8,7,9,10,11,12,13)),"")</f>
        <v>100G</v>
      </c>
      <c r="F20" s="19" t="str" cm="1">
        <f t="array" ref="F20">IFERROR(INDEX(データシート!$A:$M,MATCH(ROWS($B$17:E20),データシート!$N:$N,0),CHOOSE(COLUMNS($B20:E20),1,2,3,4,8,7,9,10,11,12,13)),"")</f>
        <v>100GBASE-LR4</v>
      </c>
      <c r="G20" s="19" t="str" cm="1">
        <f t="array" ref="G20">IFERROR(INDEX(データシート!$A:$M,MATCH(ROWS($B$17:F20),データシート!$N:$N,0),CHOOSE(COLUMNS($B20:F20),1,2,3,4,8,7,9,10,11,12,13)),"")</f>
        <v>2心</v>
      </c>
      <c r="H20" s="19" t="str" cm="1">
        <f t="array" ref="H20">IFERROR(INDEX(データシート!$A:$M,MATCH(ROWS($B$17:G20),データシート!$N:$N,0),CHOOSE(COLUMNS($B20:G20),1,2,3,4,8,7,9,10,11,12,13)),"")</f>
        <v>2m~10km</v>
      </c>
      <c r="I20" s="19" t="str" cm="1">
        <f t="array" ref="I20">IFERROR(INDEX(データシート!$A:$M,MATCH(ROWS($B$17:H20),データシート!$N:$N,0),CHOOSE(COLUMNS($B20:H20),1,2,3,4,8,7,9,10,11,12,13)),"")</f>
        <v>1.31μm</v>
      </c>
      <c r="J20" s="19" t="str" cm="1">
        <f t="array" ref="J20">IFERROR(INDEX(データシート!$A:$M,MATCH(ROWS($B$17:I20),データシート!$N:$N,0),CHOOSE(COLUMNS($B20:I20),1,2,3,4,8,7,9,10,11,12,13)),"")</f>
        <v>0～6.3dB</v>
      </c>
      <c r="K20" s="19" t="str" cm="1">
        <f t="array" ref="K20">IFERROR(INDEX(データシート!$A:$M,MATCH(ROWS($B$17:J20),データシート!$N:$N,0),CHOOSE(COLUMNS($B20:J20),1,2,3,4,8,7,9,10,11,12,13)),"")</f>
        <v>SMF</v>
      </c>
      <c r="L20" s="19" t="str" cm="1">
        <f t="array" ref="L20">IFERROR(INDEX(データシート!$A:$M,MATCH(ROWS($B$17:K20),データシート!$N:$N,0),CHOOSE(COLUMNS($B20:K20),1,2,3,4,8,7,9,10,11,12,13)),"")</f>
        <v>LC</v>
      </c>
      <c r="M20" s="20" cm="1">
        <f t="array" ref="M20">IFERROR(INDEX(データシート!$A:$M,MATCH(ROWS($B$17:L20),データシート!$N:$N,0),CHOOSE(COLUMNS($B20:L20),1,2,3,4,8,7,9,10,11,12,13)),"")</f>
        <v>358700</v>
      </c>
    </row>
    <row r="21" spans="2:13" x14ac:dyDescent="0.4">
      <c r="B21" s="35" t="str" cm="1">
        <f t="array" ref="B21">IFERROR(INDEX(データシート!$A:$M,MATCH(ROWS($B$17:B21),データシート!$N:$N,0),CHOOSE(COLUMNS($B21:B21),1,2,3,4,8,7,9,10,11,12,13)),"")</f>
        <v>EOLP-8596-02-I</v>
      </c>
      <c r="C21" s="35"/>
      <c r="D21" s="19" t="str" cm="1">
        <f t="array" ref="D21">IFERROR(INDEX(データシート!$A:$M,MATCH(ROWS($B$17:C21),データシート!$N:$N,0),CHOOSE(COLUMNS($B21:C21),1,2,3,4,8,7,9,10,11,12,13)),"")</f>
        <v>SFP+</v>
      </c>
      <c r="E21" s="19" t="str" cm="1">
        <f t="array" ref="E21">IFERROR(INDEX(データシート!$A:$M,MATCH(ROWS($B$17:D21),データシート!$N:$N,0),CHOOSE(COLUMNS($B21:D21),1,2,3,4,8,7,9,10,11,12,13)),"")</f>
        <v>10G</v>
      </c>
      <c r="F21" s="19" t="str" cm="1">
        <f t="array" ref="F21">IFERROR(INDEX(データシート!$A:$M,MATCH(ROWS($B$17:E21),データシート!$N:$N,0),CHOOSE(COLUMNS($B21:E21),1,2,3,4,8,7,9,10,11,12,13)),"")</f>
        <v>10GBASE-SR</v>
      </c>
      <c r="G21" s="19" t="str" cm="1">
        <f t="array" ref="G21">IFERROR(INDEX(データシート!$A:$M,MATCH(ROWS($B$17:F21),データシート!$N:$N,0),CHOOSE(COLUMNS($B21:F21),1,2,3,4,8,7,9,10,11,12,13)),"")</f>
        <v>2心</v>
      </c>
      <c r="H21" s="19" t="str" cm="1">
        <f t="array" ref="H21">IFERROR(INDEX(データシート!$A:$M,MATCH(ROWS($B$17:G21),データシート!$N:$N,0),CHOOSE(COLUMNS($B21:G21),1,2,3,4,8,7,9,10,11,12,13)),"")</f>
        <v>2m～最大300m※2</v>
      </c>
      <c r="I21" s="19" t="str" cm="1">
        <f t="array" ref="I21">IFERROR(INDEX(データシート!$A:$M,MATCH(ROWS($B$17:H21),データシート!$N:$N,0),CHOOSE(COLUMNS($B21:H21),1,2,3,4,8,7,9,10,11,12,13)),"")</f>
        <v>0.85μm</v>
      </c>
      <c r="J21" s="19" t="str" cm="1">
        <f t="array" ref="J21">IFERROR(INDEX(データシート!$A:$M,MATCH(ROWS($B$17:I21),データシート!$N:$N,0),CHOOSE(COLUMNS($B21:I21),1,2,3,4,8,7,9,10,11,12,13)),"")</f>
        <v>0~5.1dB</v>
      </c>
      <c r="K21" s="19" t="str" cm="1">
        <f t="array" ref="K21">IFERROR(INDEX(データシート!$A:$M,MATCH(ROWS($B$17:J21),データシート!$N:$N,0),CHOOSE(COLUMNS($B21:J21),1,2,3,4,8,7,9,10,11,12,13)),"")</f>
        <v>MMF</v>
      </c>
      <c r="L21" s="19" t="str" cm="1">
        <f t="array" ref="L21">IFERROR(INDEX(データシート!$A:$M,MATCH(ROWS($B$17:K21),データシート!$N:$N,0),CHOOSE(COLUMNS($B21:K21),1,2,3,4,8,7,9,10,11,12,13)),"")</f>
        <v>LC</v>
      </c>
      <c r="M21" s="20" cm="1">
        <f t="array" ref="M21">IFERROR(INDEX(データシート!$A:$M,MATCH(ROWS($B$17:L21),データシート!$N:$N,0),CHOOSE(COLUMNS($B21:L21),1,2,3,4,8,7,9,10,11,12,13)),"")</f>
        <v>30000</v>
      </c>
    </row>
    <row r="22" spans="2:13" x14ac:dyDescent="0.4">
      <c r="B22" s="35" t="str" cm="1">
        <f t="array" ref="B22">IFERROR(INDEX(データシート!$A:$M,MATCH(ROWS($B$17:B22),データシート!$N:$N,0),CHOOSE(COLUMNS($B22:B22),1,2,3,4,8,7,9,10,11,12,13)),"")</f>
        <v>EOLP-1396-10-I</v>
      </c>
      <c r="C22" s="35"/>
      <c r="D22" s="19" t="str" cm="1">
        <f t="array" ref="D22">IFERROR(INDEX(データシート!$A:$M,MATCH(ROWS($B$17:C22),データシート!$N:$N,0),CHOOSE(COLUMNS($B22:C22),1,2,3,4,8,7,9,10,11,12,13)),"")</f>
        <v>SFP+</v>
      </c>
      <c r="E22" s="19" t="str" cm="1">
        <f t="array" ref="E22">IFERROR(INDEX(データシート!$A:$M,MATCH(ROWS($B$17:D22),データシート!$N:$N,0),CHOOSE(COLUMNS($B22:D22),1,2,3,4,8,7,9,10,11,12,13)),"")</f>
        <v>10G</v>
      </c>
      <c r="F22" s="19" t="str" cm="1">
        <f t="array" ref="F22">IFERROR(INDEX(データシート!$A:$M,MATCH(ROWS($B$17:E22),データシート!$N:$N,0),CHOOSE(COLUMNS($B22:E22),1,2,3,4,8,7,9,10,11,12,13)),"")</f>
        <v>10GBASE-LR</v>
      </c>
      <c r="G22" s="19" t="str" cm="1">
        <f t="array" ref="G22">IFERROR(INDEX(データシート!$A:$M,MATCH(ROWS($B$17:F22),データシート!$N:$N,0),CHOOSE(COLUMNS($B22:F22),1,2,3,4,8,7,9,10,11,12,13)),"")</f>
        <v>2心</v>
      </c>
      <c r="H22" s="19" t="str" cm="1">
        <f t="array" ref="H22">IFERROR(INDEX(データシート!$A:$M,MATCH(ROWS($B$17:G22),データシート!$N:$N,0),CHOOSE(COLUMNS($B22:G22),1,2,3,4,8,7,9,10,11,12,13)),"")</f>
        <v>2m~10km</v>
      </c>
      <c r="I22" s="19" t="str" cm="1">
        <f t="array" ref="I22">IFERROR(INDEX(データシート!$A:$M,MATCH(ROWS($B$17:H22),データシート!$N:$N,0),CHOOSE(COLUMNS($B22:H22),1,2,3,4,8,7,9,10,11,12,13)),"")</f>
        <v>1.31μm</v>
      </c>
      <c r="J22" s="19" t="str" cm="1">
        <f t="array" ref="J22">IFERROR(INDEX(データシート!$A:$M,MATCH(ROWS($B$17:I22),データシート!$N:$N,0),CHOOSE(COLUMNS($B22:I22),1,2,3,4,8,7,9,10,11,12,13)),"")</f>
        <v>0~6.2dB</v>
      </c>
      <c r="K22" s="19" t="str" cm="1">
        <f t="array" ref="K22">IFERROR(INDEX(データシート!$A:$M,MATCH(ROWS($B$17:J22),データシート!$N:$N,0),CHOOSE(COLUMNS($B22:J22),1,2,3,4,8,7,9,10,11,12,13)),"")</f>
        <v>SMF</v>
      </c>
      <c r="L22" s="19" t="str" cm="1">
        <f t="array" ref="L22">IFERROR(INDEX(データシート!$A:$M,MATCH(ROWS($B$17:K22),データシート!$N:$N,0),CHOOSE(COLUMNS($B22:K22),1,2,3,4,8,7,9,10,11,12,13)),"")</f>
        <v>LC</v>
      </c>
      <c r="M22" s="20" cm="1">
        <f t="array" ref="M22">IFERROR(INDEX(データシート!$A:$M,MATCH(ROWS($B$17:L22),データシート!$N:$N,0),CHOOSE(COLUMNS($B22:L22),1,2,3,4,8,7,9,10,11,12,13)),"")</f>
        <v>50000</v>
      </c>
    </row>
    <row r="23" spans="2:13" x14ac:dyDescent="0.4">
      <c r="B23" s="35" t="str" cm="1">
        <f t="array" ref="B23">IFERROR(INDEX(データシート!$A:$M,MATCH(ROWS($B$17:B23),データシート!$N:$N,0),CHOOSE(COLUMNS($B23:B23),1,2,3,4,8,7,9,10,11,12,13)),"")</f>
        <v>WXTRPPAL8</v>
      </c>
      <c r="C23" s="35"/>
      <c r="D23" s="19" t="str" cm="1">
        <f t="array" ref="D23">IFERROR(INDEX(データシート!$A:$M,MATCH(ROWS($B$17:C23),データシート!$N:$N,0),CHOOSE(COLUMNS($B23:C23),1,2,3,4,8,7,9,10,11,12,13)),"")</f>
        <v>SFP+</v>
      </c>
      <c r="E23" s="19" t="str" cm="1">
        <f t="array" ref="E23">IFERROR(INDEX(データシート!$A:$M,MATCH(ROWS($B$17:D23),データシート!$N:$N,0),CHOOSE(COLUMNS($B23:D23),1,2,3,4,8,7,9,10,11,12,13)),"")</f>
        <v>10G</v>
      </c>
      <c r="F23" s="19" t="str" cm="1">
        <f t="array" ref="F23">IFERROR(INDEX(データシート!$A:$M,MATCH(ROWS($B$17:E23),データシート!$N:$N,0),CHOOSE(COLUMNS($B23:E23),1,2,3,4,8,7,9,10,11,12,13)),"")</f>
        <v>10GBASE-ZR</v>
      </c>
      <c r="G23" s="19" t="str" cm="1">
        <f t="array" ref="G23">IFERROR(INDEX(データシート!$A:$M,MATCH(ROWS($B$17:F23),データシート!$N:$N,0),CHOOSE(COLUMNS($B23:F23),1,2,3,4,8,7,9,10,11,12,13)),"")</f>
        <v>2心</v>
      </c>
      <c r="H23" s="19" t="str" cm="1">
        <f t="array" ref="H23">IFERROR(INDEX(データシート!$A:$M,MATCH(ROWS($B$17:G23),データシート!$N:$N,0),CHOOSE(COLUMNS($B23:G23),1,2,3,4,8,7,9,10,11,12,13)),"")</f>
        <v>10G：30～80km</v>
      </c>
      <c r="I23" s="19" t="str" cm="1">
        <f t="array" ref="I23">IFERROR(INDEX(データシート!$A:$M,MATCH(ROWS($B$17:H23),データシート!$N:$N,0),CHOOSE(COLUMNS($B23:H23),1,2,3,4,8,7,9,10,11,12,13)),"")</f>
        <v>1.55μm</v>
      </c>
      <c r="J23" s="19" t="str" cm="1">
        <f t="array" ref="J23">IFERROR(INDEX(データシート!$A:$M,MATCH(ROWS($B$17:I23),データシート!$N:$N,0),CHOOSE(COLUMNS($B23:I23),1,2,3,4,8,7,9,10,11,12,13)),"")</f>
        <v>11~23dB</v>
      </c>
      <c r="K23" s="19" t="str" cm="1">
        <f t="array" ref="K23">IFERROR(INDEX(データシート!$A:$M,MATCH(ROWS($B$17:J23),データシート!$N:$N,0),CHOOSE(COLUMNS($B23:J23),1,2,3,4,8,7,9,10,11,12,13)),"")</f>
        <v>SMF,DSF</v>
      </c>
      <c r="L23" s="19" t="str" cm="1">
        <f t="array" ref="L23">IFERROR(INDEX(データシート!$A:$M,MATCH(ROWS($B$17:K23),データシート!$N:$N,0),CHOOSE(COLUMNS($B23:K23),1,2,3,4,8,7,9,10,11,12,13)),"")</f>
        <v>LC</v>
      </c>
      <c r="M23" s="20" cm="1">
        <f t="array" ref="M23">IFERROR(INDEX(データシート!$A:$M,MATCH(ROWS($B$17:L23),データシート!$N:$N,0),CHOOSE(COLUMNS($B23:L23),1,2,3,4,8,7,9,10,11,12,13)),"")</f>
        <v>300000</v>
      </c>
    </row>
    <row r="24" spans="2:13" x14ac:dyDescent="0.4">
      <c r="B24" s="35" t="str" cm="1">
        <f t="array" ref="B24">IFERROR(INDEX(データシート!$A:$M,MATCH(ROWS($B$17:B24),データシート!$N:$N,0),CHOOSE(COLUMNS($B24:B24),1,2,3,4,8,7,9,10,11,12,13)),"")</f>
        <v>WXTRPPAL8※3</v>
      </c>
      <c r="C24" s="35"/>
      <c r="D24" s="19" t="str" cm="1">
        <f t="array" ref="D24">IFERROR(INDEX(データシート!$A:$M,MATCH(ROWS($B$17:C24),データシート!$N:$N,0),CHOOSE(COLUMNS($B24:C24),1,2,3,4,8,7,9,10,11,12,13)),"")</f>
        <v>SFP+</v>
      </c>
      <c r="E24" s="19" t="str" cm="1">
        <f t="array" ref="E24">IFERROR(INDEX(データシート!$A:$M,MATCH(ROWS($B$17:D24),データシート!$N:$N,0),CHOOSE(COLUMNS($B24:D24),1,2,3,4,8,7,9,10,11,12,13)),"")</f>
        <v>10G※3</v>
      </c>
      <c r="F24" s="19" t="str" cm="1">
        <f t="array" ref="F24">IFERROR(INDEX(データシート!$A:$M,MATCH(ROWS($B$17:E24),データシート!$N:$N,0),CHOOSE(COLUMNS($B24:E24),1,2,3,4,8,7,9,10,11,12,13)),"")</f>
        <v>10GBASE-ZR</v>
      </c>
      <c r="G24" s="19" t="str" cm="1">
        <f t="array" ref="G24">IFERROR(INDEX(データシート!$A:$M,MATCH(ROWS($B$17:F24),データシート!$N:$N,0),CHOOSE(COLUMNS($B24:F24),1,2,3,4,8,7,9,10,11,12,13)),"")</f>
        <v>2心</v>
      </c>
      <c r="H24" s="19" t="str" cm="1">
        <f t="array" ref="H24">IFERROR(INDEX(データシート!$A:$M,MATCH(ROWS($B$17:G24),データシート!$N:$N,0),CHOOSE(COLUMNS($B24:G24),1,2,3,4,8,7,9,10,11,12,13)),"")</f>
        <v>FEC：30～96km※3</v>
      </c>
      <c r="I24" s="19" t="str" cm="1">
        <f t="array" ref="I24">IFERROR(INDEX(データシート!$A:$M,MATCH(ROWS($B$17:H24),データシート!$N:$N,0),CHOOSE(COLUMNS($B24:H24),1,2,3,4,8,7,9,10,11,12,13)),"")</f>
        <v>1.55μm</v>
      </c>
      <c r="J24" s="19" t="str" cm="1">
        <f t="array" ref="J24">IFERROR(INDEX(データシート!$A:$M,MATCH(ROWS($B$17:I24),データシート!$N:$N,0),CHOOSE(COLUMNS($B24:I24),1,2,3,4,8,7,9,10,11,12,13)),"")</f>
        <v>11~27dB※3</v>
      </c>
      <c r="K24" s="19" t="str" cm="1">
        <f t="array" ref="K24">IFERROR(INDEX(データシート!$A:$M,MATCH(ROWS($B$17:J24),データシート!$N:$N,0),CHOOSE(COLUMNS($B24:J24),1,2,3,4,8,7,9,10,11,12,13)),"")</f>
        <v>SMF,DSF</v>
      </c>
      <c r="L24" s="19" t="str" cm="1">
        <f t="array" ref="L24">IFERROR(INDEX(データシート!$A:$M,MATCH(ROWS($B$17:K24),データシート!$N:$N,0),CHOOSE(COLUMNS($B24:K24),1,2,3,4,8,7,9,10,11,12,13)),"")</f>
        <v>LC</v>
      </c>
      <c r="M24" s="20" cm="1">
        <f t="array" ref="M24">IFERROR(INDEX(データシート!$A:$M,MATCH(ROWS($B$17:L24),データシート!$N:$N,0),CHOOSE(COLUMNS($B24:L24),1,2,3,4,8,7,9,10,11,12,13)),"")</f>
        <v>300000</v>
      </c>
    </row>
    <row r="25" spans="2:13" x14ac:dyDescent="0.4">
      <c r="B25" s="35" t="str" cm="1">
        <f t="array" ref="B25">IFERROR(INDEX(データシート!$A:$M,MATCH(ROWS($B$17:B25),データシート!$N:$N,0),CHOOSE(COLUMNS($B25:B25),1,2,3,4,8,7,9,10,11,12,13)),"")</f>
        <v>SPS-2381W-C550-046G</v>
      </c>
      <c r="C25" s="35"/>
      <c r="D25" s="19" t="str" cm="1">
        <f t="array" ref="D25">IFERROR(INDEX(データシート!$A:$M,MATCH(ROWS($B$17:C25),データシート!$N:$N,0),CHOOSE(COLUMNS($B25:C25),1,2,3,4,8,7,9,10,11,12,13)),"")</f>
        <v>SFP+</v>
      </c>
      <c r="E25" s="19" t="str" cm="1">
        <f t="array" ref="E25">IFERROR(INDEX(データシート!$A:$M,MATCH(ROWS($B$17:D25),データシート!$N:$N,0),CHOOSE(COLUMNS($B25:D25),1,2,3,4,8,7,9,10,11,12,13)),"")</f>
        <v>10G※3</v>
      </c>
      <c r="F25" s="19" t="str" cm="1">
        <f t="array" ref="F25">IFERROR(INDEX(データシート!$A:$M,MATCH(ROWS($B$17:E25),データシート!$N:$N,0),CHOOSE(COLUMNS($B25:E25),1,2,3,4,8,7,9,10,11,12,13)),"")</f>
        <v>OTU2e</v>
      </c>
      <c r="G25" s="19" t="str" cm="1">
        <f t="array" ref="G25">IFERROR(INDEX(データシート!$A:$M,MATCH(ROWS($B$17:F25),データシート!$N:$N,0),CHOOSE(COLUMNS($B25:F25),1,2,3,4,8,7,9,10,11,12,13)),"")</f>
        <v>2心</v>
      </c>
      <c r="H25" s="19" t="str" cm="1">
        <f t="array" ref="H25">IFERROR(INDEX(データシート!$A:$M,MATCH(ROWS($B$17:G25),データシート!$N:$N,0),CHOOSE(COLUMNS($B25:G25),1,2,3,4,8,7,9,10,11,12,13)),"")</f>
        <v>40～100km</v>
      </c>
      <c r="I25" s="19" t="str" cm="1">
        <f t="array" ref="I25">IFERROR(INDEX(データシート!$A:$M,MATCH(ROWS($B$17:H25),データシート!$N:$N,0),CHOOSE(COLUMNS($B25:H25),1,2,3,4,8,7,9,10,11,12,13)),"")</f>
        <v>1.55μm</v>
      </c>
      <c r="J25" s="19" t="str" cm="1">
        <f t="array" ref="J25">IFERROR(INDEX(データシート!$A:$M,MATCH(ROWS($B$17:I25),データシート!$N:$N,0),CHOOSE(COLUMNS($B25:I25),1,2,3,4,8,7,9,10,11,12,13)),"")</f>
        <v>13~33dB※3</v>
      </c>
      <c r="K25" s="19" t="str" cm="1">
        <f t="array" ref="K25">IFERROR(INDEX(データシート!$A:$M,MATCH(ROWS($B$17:J25),データシート!$N:$N,0),CHOOSE(COLUMNS($B25:J25),1,2,3,4,8,7,9,10,11,12,13)),"")</f>
        <v>SMF,DSF</v>
      </c>
      <c r="L25" s="19" t="str" cm="1">
        <f t="array" ref="L25">IFERROR(INDEX(データシート!$A:$M,MATCH(ROWS($B$17:K25),データシート!$N:$N,0),CHOOSE(COLUMNS($B25:K25),1,2,3,4,8,7,9,10,11,12,13)),"")</f>
        <v>LC</v>
      </c>
      <c r="M25" s="20" cm="1">
        <f t="array" ref="M25">IFERROR(INDEX(データシート!$A:$M,MATCH(ROWS($B$17:L25),データシート!$N:$N,0),CHOOSE(COLUMNS($B25:L25),1,2,3,4,8,7,9,10,11,12,13)),"")</f>
        <v>923000</v>
      </c>
    </row>
    <row r="26" spans="2:13" x14ac:dyDescent="0.4">
      <c r="B26" s="35" t="str" cm="1">
        <f t="array" ref="B26">IFERROR(INDEX(データシート!$A:$M,MATCH(ROWS($B$17:B26),データシート!$N:$N,0),CHOOSE(COLUMNS($B26:B26),1,2,3,4,8,7,9,10,11,12,13)),"")</f>
        <v>SPS-2381W-C530-046G</v>
      </c>
      <c r="C26" s="35"/>
      <c r="D26" s="19" t="str" cm="1">
        <f t="array" ref="D26">IFERROR(INDEX(データシート!$A:$M,MATCH(ROWS($B$17:C26),データシート!$N:$N,0),CHOOSE(COLUMNS($B26:C26),1,2,3,4,8,7,9,10,11,12,13)),"")</f>
        <v>SFP+</v>
      </c>
      <c r="E26" s="19" t="str" cm="1">
        <f t="array" ref="E26">IFERROR(INDEX(データシート!$A:$M,MATCH(ROWS($B$17:D26),データシート!$N:$N,0),CHOOSE(COLUMNS($B26:D26),1,2,3,4,8,7,9,10,11,12,13)),"")</f>
        <v>10G※3</v>
      </c>
      <c r="F26" s="19" t="str" cm="1">
        <f t="array" ref="F26">IFERROR(INDEX(データシート!$A:$M,MATCH(ROWS($B$17:E26),データシート!$N:$N,0),CHOOSE(COLUMNS($B26:E26),1,2,3,4,8,7,9,10,11,12,13)),"")</f>
        <v>OTU2e</v>
      </c>
      <c r="G26" s="19" t="str" cm="1">
        <f t="array" ref="G26">IFERROR(INDEX(データシート!$A:$M,MATCH(ROWS($B$17:F26),データシート!$N:$N,0),CHOOSE(COLUMNS($B26:F26),1,2,3,4,8,7,9,10,11,12,13)),"")</f>
        <v>2心</v>
      </c>
      <c r="H26" s="19" t="str" cm="1">
        <f t="array" ref="H26">IFERROR(INDEX(データシート!$A:$M,MATCH(ROWS($B$17:G26),データシート!$N:$N,0),CHOOSE(COLUMNS($B26:G26),1,2,3,4,8,7,9,10,11,12,13)),"")</f>
        <v>40～100km</v>
      </c>
      <c r="I26" s="19" t="str" cm="1">
        <f t="array" ref="I26">IFERROR(INDEX(データシート!$A:$M,MATCH(ROWS($B$17:H26),データシート!$N:$N,0),CHOOSE(COLUMNS($B26:H26),1,2,3,4,8,7,9,10,11,12,13)),"")</f>
        <v>1.53μm</v>
      </c>
      <c r="J26" s="19" t="str" cm="1">
        <f t="array" ref="J26">IFERROR(INDEX(データシート!$A:$M,MATCH(ROWS($B$17:I26),データシート!$N:$N,0),CHOOSE(COLUMNS($B26:I26),1,2,3,4,8,7,9,10,11,12,13)),"")</f>
        <v>13~33dB※3</v>
      </c>
      <c r="K26" s="19" t="str" cm="1">
        <f t="array" ref="K26">IFERROR(INDEX(データシート!$A:$M,MATCH(ROWS($B$17:J26),データシート!$N:$N,0),CHOOSE(COLUMNS($B26:J26),1,2,3,4,8,7,9,10,11,12,13)),"")</f>
        <v>SMF,DSF</v>
      </c>
      <c r="L26" s="19" t="str" cm="1">
        <f t="array" ref="L26">IFERROR(INDEX(データシート!$A:$M,MATCH(ROWS($B$17:K26),データシート!$N:$N,0),CHOOSE(COLUMNS($B26:K26),1,2,3,4,8,7,9,10,11,12,13)),"")</f>
        <v>LC</v>
      </c>
      <c r="M26" s="20" cm="1">
        <f t="array" ref="M26">IFERROR(INDEX(データシート!$A:$M,MATCH(ROWS($B$17:L26),データシート!$N:$N,0),CHOOSE(COLUMNS($B26:L26),1,2,3,4,8,7,9,10,11,12,13)),"")</f>
        <v>923000</v>
      </c>
    </row>
    <row r="27" spans="2:13" x14ac:dyDescent="0.4">
      <c r="B27" s="35" t="str" cm="1">
        <f t="array" ref="B27">IFERROR(INDEX(データシート!$A:$M,MATCH(ROWS($B$17:B27),データシート!$N:$N,0),CHOOSE(COLUMNS($B27:B27),1,2,3,4,8,7,9,10,11,12,13)),"")</f>
        <v>EOLP-BI1696-16ADIL</v>
      </c>
      <c r="C27" s="35"/>
      <c r="D27" s="19" t="str" cm="1">
        <f t="array" ref="D27">IFERROR(INDEX(データシート!$A:$M,MATCH(ROWS($B$17:C27),データシート!$N:$N,0),CHOOSE(COLUMNS($B27:C27),1,2,3,4,8,7,9,10,11,12,13)),"")</f>
        <v>SFP+</v>
      </c>
      <c r="E27" s="19" t="str" cm="1">
        <f t="array" ref="E27">IFERROR(INDEX(データシート!$A:$M,MATCH(ROWS($B$17:D27),データシート!$N:$N,0),CHOOSE(COLUMNS($B27:D27),1,2,3,4,8,7,9,10,11,12,13)),"")</f>
        <v>10G</v>
      </c>
      <c r="F27" s="19" t="str" cm="1">
        <f t="array" ref="F27">IFERROR(INDEX(データシート!$A:$M,MATCH(ROWS($B$17:E27),データシート!$N:$N,0),CHOOSE(COLUMNS($B27:E27),1,2,3,4,8,7,9,10,11,12,13)),"")</f>
        <v>10GBASE-R（BIDI）</v>
      </c>
      <c r="G27" s="19" t="str" cm="1">
        <f t="array" ref="G27">IFERROR(INDEX(データシート!$A:$M,MATCH(ROWS($B$17:F27),データシート!$N:$N,0),CHOOSE(COLUMNS($B27:F27),1,2,3,4,8,7,9,10,11,12,13)),"")</f>
        <v>1心</v>
      </c>
      <c r="H27" s="19" t="str" cm="1">
        <f t="array" ref="H27">IFERROR(INDEX(データシート!$A:$M,MATCH(ROWS($B$17:G27),データシート!$N:$N,0),CHOOSE(COLUMNS($B27:G27),1,2,3,4,8,7,9,10,11,12,13)),"")</f>
        <v>10G：5～30km</v>
      </c>
      <c r="I27" s="19" t="str" cm="1">
        <f t="array" ref="I27">IFERROR(INDEX(データシート!$A:$M,MATCH(ROWS($B$17:H27),データシート!$N:$N,0),CHOOSE(COLUMNS($B27:H27),1,2,3,4,8,7,9,10,11,12,13)),"")</f>
        <v>1.27μm</v>
      </c>
      <c r="J27" s="19" t="str" cm="1">
        <f t="array" ref="J27">IFERROR(INDEX(データシート!$A:$M,MATCH(ROWS($B$17:I27),データシート!$N:$N,0),CHOOSE(COLUMNS($B27:I27),1,2,3,4,8,7,9,10,11,12,13)),"")</f>
        <v>10G：4.5～16dB</v>
      </c>
      <c r="K27" s="19" t="str" cm="1">
        <f t="array" ref="K27">IFERROR(INDEX(データシート!$A:$M,MATCH(ROWS($B$17:J27),データシート!$N:$N,0),CHOOSE(COLUMNS($B27:J27),1,2,3,4,8,7,9,10,11,12,13)),"")</f>
        <v>SMF</v>
      </c>
      <c r="L27" s="19" t="str" cm="1">
        <f t="array" ref="L27">IFERROR(INDEX(データシート!$A:$M,MATCH(ROWS($B$17:K27),データシート!$N:$N,0),CHOOSE(COLUMNS($B27:K27),1,2,3,4,8,7,9,10,11,12,13)),"")</f>
        <v>LC</v>
      </c>
      <c r="M27" s="20" cm="1">
        <f t="array" ref="M27">IFERROR(INDEX(データシート!$A:$M,MATCH(ROWS($B$17:L27),データシート!$N:$N,0),CHOOSE(COLUMNS($B27:L27),1,2,3,4,8,7,9,10,11,12,13)),"")</f>
        <v>150000</v>
      </c>
    </row>
    <row r="28" spans="2:13" x14ac:dyDescent="0.4">
      <c r="B28" s="35" t="str" cm="1">
        <f t="array" ref="B28">IFERROR(INDEX(データシート!$A:$M,MATCH(ROWS($B$17:B28),データシート!$N:$N,0),CHOOSE(COLUMNS($B28:B28),1,2,3,4,8,7,9,10,11,12,13)),"")</f>
        <v>EOLP-BI1696-16ADIL※3</v>
      </c>
      <c r="C28" s="35"/>
      <c r="D28" s="19" t="str" cm="1">
        <f t="array" ref="D28">IFERROR(INDEX(データシート!$A:$M,MATCH(ROWS($B$17:C28),データシート!$N:$N,0),CHOOSE(COLUMNS($B28:C28),1,2,3,4,8,7,9,10,11,12,13)),"")</f>
        <v>SFP+</v>
      </c>
      <c r="E28" s="19" t="str" cm="1">
        <f t="array" ref="E28">IFERROR(INDEX(データシート!$A:$M,MATCH(ROWS($B$17:D28),データシート!$N:$N,0),CHOOSE(COLUMNS($B28:D28),1,2,3,4,8,7,9,10,11,12,13)),"")</f>
        <v>10G※3</v>
      </c>
      <c r="F28" s="19" t="str" cm="1">
        <f t="array" ref="F28">IFERROR(INDEX(データシート!$A:$M,MATCH(ROWS($B$17:E28),データシート!$N:$N,0),CHOOSE(COLUMNS($B28:E28),1,2,3,4,8,7,9,10,11,12,13)),"")</f>
        <v>10GBASE-R（BIDI）</v>
      </c>
      <c r="G28" s="19" t="str" cm="1">
        <f t="array" ref="G28">IFERROR(INDEX(データシート!$A:$M,MATCH(ROWS($B$17:F28),データシート!$N:$N,0),CHOOSE(COLUMNS($B28:F28),1,2,3,4,8,7,9,10,11,12,13)),"")</f>
        <v>1心</v>
      </c>
      <c r="H28" s="19" t="str" cm="1">
        <f t="array" ref="H28">IFERROR(INDEX(データシート!$A:$M,MATCH(ROWS($B$17:G28),データシート!$N:$N,0),CHOOSE(COLUMNS($B28:G28),1,2,3,4,8,7,9,10,11,12,13)),"")</f>
        <v>FEC：5～40km※3</v>
      </c>
      <c r="I28" s="19" t="str" cm="1">
        <f t="array" ref="I28">IFERROR(INDEX(データシート!$A:$M,MATCH(ROWS($B$17:H28),データシート!$N:$N,0),CHOOSE(COLUMNS($B28:H28),1,2,3,4,8,7,9,10,11,12,13)),"")</f>
        <v>1.27μm</v>
      </c>
      <c r="J28" s="19" t="str" cm="1">
        <f t="array" ref="J28">IFERROR(INDEX(データシート!$A:$M,MATCH(ROWS($B$17:I28),データシート!$N:$N,0),CHOOSE(COLUMNS($B28:I28),1,2,3,4,8,7,9,10,11,12,13)),"")</f>
        <v>FEC：4.5～19dB※3</v>
      </c>
      <c r="K28" s="19" t="str" cm="1">
        <f t="array" ref="K28">IFERROR(INDEX(データシート!$A:$M,MATCH(ROWS($B$17:J28),データシート!$N:$N,0),CHOOSE(COLUMNS($B28:J28),1,2,3,4,8,7,9,10,11,12,13)),"")</f>
        <v>SMF</v>
      </c>
      <c r="L28" s="19" t="str" cm="1">
        <f t="array" ref="L28">IFERROR(INDEX(データシート!$A:$M,MATCH(ROWS($B$17:K28),データシート!$N:$N,0),CHOOSE(COLUMNS($B28:K28),1,2,3,4,8,7,9,10,11,12,13)),"")</f>
        <v>LC</v>
      </c>
      <c r="M28" s="20" cm="1">
        <f t="array" ref="M28">IFERROR(INDEX(データシート!$A:$M,MATCH(ROWS($B$17:L28),データシート!$N:$N,0),CHOOSE(COLUMNS($B28:L28),1,2,3,4,8,7,9,10,11,12,13)),"")</f>
        <v>150000</v>
      </c>
    </row>
    <row r="29" spans="2:13" x14ac:dyDescent="0.4">
      <c r="B29" s="35" t="str" cm="1">
        <f t="array" ref="B29">IFERROR(INDEX(データシート!$A:$M,MATCH(ROWS($B$17:B29),データシート!$N:$N,0),CHOOSE(COLUMNS($B29:B29),1,2,3,4,8,7,9,10,11,12,13)),"")</f>
        <v>EOLP-BI1696-16DAIL</v>
      </c>
      <c r="C29" s="35"/>
      <c r="D29" s="19" t="str" cm="1">
        <f t="array" ref="D29">IFERROR(INDEX(データシート!$A:$M,MATCH(ROWS($B$17:C29),データシート!$N:$N,0),CHOOSE(COLUMNS($B29:C29),1,2,3,4,8,7,9,10,11,12,13)),"")</f>
        <v>SFP+</v>
      </c>
      <c r="E29" s="19" t="str" cm="1">
        <f t="array" ref="E29">IFERROR(INDEX(データシート!$A:$M,MATCH(ROWS($B$17:D29),データシート!$N:$N,0),CHOOSE(COLUMNS($B29:D29),1,2,3,4,8,7,9,10,11,12,13)),"")</f>
        <v>10G</v>
      </c>
      <c r="F29" s="19" t="str" cm="1">
        <f t="array" ref="F29">IFERROR(INDEX(データシート!$A:$M,MATCH(ROWS($B$17:E29),データシート!$N:$N,0),CHOOSE(COLUMNS($B29:E29),1,2,3,4,8,7,9,10,11,12,13)),"")</f>
        <v>10GBASE-R（BIDI）</v>
      </c>
      <c r="G29" s="19" t="str" cm="1">
        <f t="array" ref="G29">IFERROR(INDEX(データシート!$A:$M,MATCH(ROWS($B$17:F29),データシート!$N:$N,0),CHOOSE(COLUMNS($B29:F29),1,2,3,4,8,7,9,10,11,12,13)),"")</f>
        <v>1心</v>
      </c>
      <c r="H29" s="19" t="str" cm="1">
        <f t="array" ref="H29">IFERROR(INDEX(データシート!$A:$M,MATCH(ROWS($B$17:G29),データシート!$N:$N,0),CHOOSE(COLUMNS($B29:G29),1,2,3,4,8,7,9,10,11,12,13)),"")</f>
        <v>10G：5～30km</v>
      </c>
      <c r="I29" s="19" t="str" cm="1">
        <f t="array" ref="I29">IFERROR(INDEX(データシート!$A:$M,MATCH(ROWS($B$17:H29),データシート!$N:$N,0),CHOOSE(COLUMNS($B29:H29),1,2,3,4,8,7,9,10,11,12,13)),"")</f>
        <v>1.33μm</v>
      </c>
      <c r="J29" s="19" t="str" cm="1">
        <f t="array" ref="J29">IFERROR(INDEX(データシート!$A:$M,MATCH(ROWS($B$17:I29),データシート!$N:$N,0),CHOOSE(COLUMNS($B29:I29),1,2,3,4,8,7,9,10,11,12,13)),"")</f>
        <v>10G：4.5～16dB</v>
      </c>
      <c r="K29" s="19" t="str" cm="1">
        <f t="array" ref="K29">IFERROR(INDEX(データシート!$A:$M,MATCH(ROWS($B$17:J29),データシート!$N:$N,0),CHOOSE(COLUMNS($B29:J29),1,2,3,4,8,7,9,10,11,12,13)),"")</f>
        <v>SMF</v>
      </c>
      <c r="L29" s="19" t="str" cm="1">
        <f t="array" ref="L29">IFERROR(INDEX(データシート!$A:$M,MATCH(ROWS($B$17:K29),データシート!$N:$N,0),CHOOSE(COLUMNS($B29:K29),1,2,3,4,8,7,9,10,11,12,13)),"")</f>
        <v>LC</v>
      </c>
      <c r="M29" s="20" cm="1">
        <f t="array" ref="M29">IFERROR(INDEX(データシート!$A:$M,MATCH(ROWS($B$17:L29),データシート!$N:$N,0),CHOOSE(COLUMNS($B29:L29),1,2,3,4,8,7,9,10,11,12,13)),"")</f>
        <v>150000</v>
      </c>
    </row>
    <row r="30" spans="2:13" x14ac:dyDescent="0.4">
      <c r="B30" s="35" t="str" cm="1">
        <f t="array" ref="B30">IFERROR(INDEX(データシート!$A:$M,MATCH(ROWS($B$17:B30),データシート!$N:$N,0),CHOOSE(COLUMNS($B30:B30),1,2,3,4,8,7,9,10,11,12,13)),"")</f>
        <v>EOLP-BI1696-16DAIL※3</v>
      </c>
      <c r="C30" s="35"/>
      <c r="D30" s="19" t="str" cm="1">
        <f t="array" ref="D30">IFERROR(INDEX(データシート!$A:$M,MATCH(ROWS($B$17:C30),データシート!$N:$N,0),CHOOSE(COLUMNS($B30:C30),1,2,3,4,8,7,9,10,11,12,13)),"")</f>
        <v>SFP+</v>
      </c>
      <c r="E30" s="19" t="str" cm="1">
        <f t="array" ref="E30">IFERROR(INDEX(データシート!$A:$M,MATCH(ROWS($B$17:D30),データシート!$N:$N,0),CHOOSE(COLUMNS($B30:D30),1,2,3,4,8,7,9,10,11,12,13)),"")</f>
        <v>10G※3</v>
      </c>
      <c r="F30" s="19" t="str" cm="1">
        <f t="array" ref="F30">IFERROR(INDEX(データシート!$A:$M,MATCH(ROWS($B$17:E30),データシート!$N:$N,0),CHOOSE(COLUMNS($B30:E30),1,2,3,4,8,7,9,10,11,12,13)),"")</f>
        <v>10GBASE-R（BIDI）</v>
      </c>
      <c r="G30" s="19" t="str" cm="1">
        <f t="array" ref="G30">IFERROR(INDEX(データシート!$A:$M,MATCH(ROWS($B$17:F30),データシート!$N:$N,0),CHOOSE(COLUMNS($B30:F30),1,2,3,4,8,7,9,10,11,12,13)),"")</f>
        <v>1心</v>
      </c>
      <c r="H30" s="19" t="str" cm="1">
        <f t="array" ref="H30">IFERROR(INDEX(データシート!$A:$M,MATCH(ROWS($B$17:G30),データシート!$N:$N,0),CHOOSE(COLUMNS($B30:G30),1,2,3,4,8,7,9,10,11,12,13)),"")</f>
        <v>FEC：5～40km※3</v>
      </c>
      <c r="I30" s="19" t="str" cm="1">
        <f t="array" ref="I30">IFERROR(INDEX(データシート!$A:$M,MATCH(ROWS($B$17:H30),データシート!$N:$N,0),CHOOSE(COLUMNS($B30:H30),1,2,3,4,8,7,9,10,11,12,13)),"")</f>
        <v>1.33μm</v>
      </c>
      <c r="J30" s="19" t="str" cm="1">
        <f t="array" ref="J30">IFERROR(INDEX(データシート!$A:$M,MATCH(ROWS($B$17:I30),データシート!$N:$N,0),CHOOSE(COLUMNS($B30:I30),1,2,3,4,8,7,9,10,11,12,13)),"")</f>
        <v>FEC：4.5～19dB※3</v>
      </c>
      <c r="K30" s="19" t="str" cm="1">
        <f t="array" ref="K30">IFERROR(INDEX(データシート!$A:$M,MATCH(ROWS($B$17:J30),データシート!$N:$N,0),CHOOSE(COLUMNS($B30:J30),1,2,3,4,8,7,9,10,11,12,13)),"")</f>
        <v>SMF</v>
      </c>
      <c r="L30" s="19" t="str" cm="1">
        <f t="array" ref="L30">IFERROR(INDEX(データシート!$A:$M,MATCH(ROWS($B$17:K30),データシート!$N:$N,0),CHOOSE(COLUMNS($B30:K30),1,2,3,4,8,7,9,10,11,12,13)),"")</f>
        <v>LC</v>
      </c>
      <c r="M30" s="20" cm="1">
        <f t="array" ref="M30">IFERROR(INDEX(データシート!$A:$M,MATCH(ROWS($B$17:L30),データシート!$N:$N,0),CHOOSE(COLUMNS($B30:L30),1,2,3,4,8,7,9,10,11,12,13)),"")</f>
        <v>150000</v>
      </c>
    </row>
    <row r="31" spans="2:13" x14ac:dyDescent="0.4">
      <c r="B31" s="35" t="str" cm="1">
        <f t="array" ref="B31">IFERROR(INDEX(データシート!$A:$M,MATCH(ROWS($B$17:B31),データシート!$N:$N,0),CHOOSE(COLUMNS($B31:B31),1,2,3,4,8,7,9,10,11,12,13)),"")</f>
        <v>EOLP-BI1696-21ADIL</v>
      </c>
      <c r="C31" s="35"/>
      <c r="D31" s="19" t="str" cm="1">
        <f t="array" ref="D31">IFERROR(INDEX(データシート!$A:$M,MATCH(ROWS($B$17:C31),データシート!$N:$N,0),CHOOSE(COLUMNS($B31:C31),1,2,3,4,8,7,9,10,11,12,13)),"")</f>
        <v>SFP+</v>
      </c>
      <c r="E31" s="19" t="str" cm="1">
        <f t="array" ref="E31">IFERROR(INDEX(データシート!$A:$M,MATCH(ROWS($B$17:D31),データシート!$N:$N,0),CHOOSE(COLUMNS($B31:D31),1,2,3,4,8,7,9,10,11,12,13)),"")</f>
        <v>10G</v>
      </c>
      <c r="F31" s="19" t="str" cm="1">
        <f t="array" ref="F31">IFERROR(INDEX(データシート!$A:$M,MATCH(ROWS($B$17:E31),データシート!$N:$N,0),CHOOSE(COLUMNS($B31:E31),1,2,3,4,8,7,9,10,11,12,13)),"")</f>
        <v>10GBASE-R（BIDI）</v>
      </c>
      <c r="G31" s="19" t="str" cm="1">
        <f t="array" ref="G31">IFERROR(INDEX(データシート!$A:$M,MATCH(ROWS($B$17:F31),データシート!$N:$N,0),CHOOSE(COLUMNS($B31:F31),1,2,3,4,8,7,9,10,11,12,13)),"")</f>
        <v>1心</v>
      </c>
      <c r="H31" s="19" t="str" cm="1">
        <f t="array" ref="H31">IFERROR(INDEX(データシート!$A:$M,MATCH(ROWS($B$17:G31),データシート!$N:$N,0),CHOOSE(COLUMNS($B31:G31),1,2,3,4,8,7,9,10,11,12,13)),"")</f>
        <v>10G：20～45km</v>
      </c>
      <c r="I31" s="19" t="str" cm="1">
        <f t="array" ref="I31">IFERROR(INDEX(データシート!$A:$M,MATCH(ROWS($B$17:H31),データシート!$N:$N,0),CHOOSE(COLUMNS($B31:H31),1,2,3,4,8,7,9,10,11,12,13)),"")</f>
        <v>1.27μm</v>
      </c>
      <c r="J31" s="19" t="str" cm="1">
        <f t="array" ref="J31">IFERROR(INDEX(データシート!$A:$M,MATCH(ROWS($B$17:I31),データシート!$N:$N,0),CHOOSE(COLUMNS($B31:I31),1,2,3,4,8,7,9,10,11,12,13)),"")</f>
        <v>10G：12～21dB</v>
      </c>
      <c r="K31" s="19" t="str" cm="1">
        <f t="array" ref="K31">IFERROR(INDEX(データシート!$A:$M,MATCH(ROWS($B$17:J31),データシート!$N:$N,0),CHOOSE(COLUMNS($B31:J31),1,2,3,4,8,7,9,10,11,12,13)),"")</f>
        <v>SMF</v>
      </c>
      <c r="L31" s="19" t="str" cm="1">
        <f t="array" ref="L31">IFERROR(INDEX(データシート!$A:$M,MATCH(ROWS($B$17:K31),データシート!$N:$N,0),CHOOSE(COLUMNS($B31:K31),1,2,3,4,8,7,9,10,11,12,13)),"")</f>
        <v>LC</v>
      </c>
      <c r="M31" s="20" cm="1">
        <f t="array" ref="M31">IFERROR(INDEX(データシート!$A:$M,MATCH(ROWS($B$17:L31),データシート!$N:$N,0),CHOOSE(COLUMNS($B31:L31),1,2,3,4,8,7,9,10,11,12,13)),"")</f>
        <v>180000</v>
      </c>
    </row>
    <row r="32" spans="2:13" x14ac:dyDescent="0.4">
      <c r="B32" s="35" t="str" cm="1">
        <f t="array" ref="B32">IFERROR(INDEX(データシート!$A:$M,MATCH(ROWS($B$17:B32),データシート!$N:$N,0),CHOOSE(COLUMNS($B32:B32),1,2,3,4,8,7,9,10,11,12,13)),"")</f>
        <v>EOLP-BI1696-21ADIL※3</v>
      </c>
      <c r="C32" s="35"/>
      <c r="D32" s="19" t="str" cm="1">
        <f t="array" ref="D32">IFERROR(INDEX(データシート!$A:$M,MATCH(ROWS($B$17:C32),データシート!$N:$N,0),CHOOSE(COLUMNS($B32:C32),1,2,3,4,8,7,9,10,11,12,13)),"")</f>
        <v>SFP+</v>
      </c>
      <c r="E32" s="19" t="str" cm="1">
        <f t="array" ref="E32">IFERROR(INDEX(データシート!$A:$M,MATCH(ROWS($B$17:D32),データシート!$N:$N,0),CHOOSE(COLUMNS($B32:D32),1,2,3,4,8,7,9,10,11,12,13)),"")</f>
        <v>10G※3</v>
      </c>
      <c r="F32" s="19" t="str" cm="1">
        <f t="array" ref="F32">IFERROR(INDEX(データシート!$A:$M,MATCH(ROWS($B$17:E32),データシート!$N:$N,0),CHOOSE(COLUMNS($B32:E32),1,2,3,4,8,7,9,10,11,12,13)),"")</f>
        <v>10GBASE-R（BIDI）</v>
      </c>
      <c r="G32" s="19" t="str" cm="1">
        <f t="array" ref="G32">IFERROR(INDEX(データシート!$A:$M,MATCH(ROWS($B$17:F32),データシート!$N:$N,0),CHOOSE(COLUMNS($B32:F32),1,2,3,4,8,7,9,10,11,12,13)),"")</f>
        <v>1心</v>
      </c>
      <c r="H32" s="19" t="str" cm="1">
        <f t="array" ref="H32">IFERROR(INDEX(データシート!$A:$M,MATCH(ROWS($B$17:G32),データシート!$N:$N,0),CHOOSE(COLUMNS($B32:G32),1,2,3,4,8,7,9,10,11,12,13)),"")</f>
        <v>FEC：20～48km※3</v>
      </c>
      <c r="I32" s="19" t="str" cm="1">
        <f t="array" ref="I32">IFERROR(INDEX(データシート!$A:$M,MATCH(ROWS($B$17:H32),データシート!$N:$N,0),CHOOSE(COLUMNS($B32:H32),1,2,3,4,8,7,9,10,11,12,13)),"")</f>
        <v>1.27μm</v>
      </c>
      <c r="J32" s="19" t="str" cm="1">
        <f t="array" ref="J32">IFERROR(INDEX(データシート!$A:$M,MATCH(ROWS($B$17:I32),データシート!$N:$N,0),CHOOSE(COLUMNS($B32:I32),1,2,3,4,8,7,9,10,11,12,13)),"")</f>
        <v>FEC：12～22dB※3</v>
      </c>
      <c r="K32" s="19" t="str" cm="1">
        <f t="array" ref="K32">IFERROR(INDEX(データシート!$A:$M,MATCH(ROWS($B$17:J32),データシート!$N:$N,0),CHOOSE(COLUMNS($B32:J32),1,2,3,4,8,7,9,10,11,12,13)),"")</f>
        <v>SMF</v>
      </c>
      <c r="L32" s="19" t="str" cm="1">
        <f t="array" ref="L32">IFERROR(INDEX(データシート!$A:$M,MATCH(ROWS($B$17:K32),データシート!$N:$N,0),CHOOSE(COLUMNS($B32:K32),1,2,3,4,8,7,9,10,11,12,13)),"")</f>
        <v>LC</v>
      </c>
      <c r="M32" s="20" cm="1">
        <f t="array" ref="M32">IFERROR(INDEX(データシート!$A:$M,MATCH(ROWS($B$17:L32),データシート!$N:$N,0),CHOOSE(COLUMNS($B32:L32),1,2,3,4,8,7,9,10,11,12,13)),"")</f>
        <v>180000</v>
      </c>
    </row>
    <row r="33" spans="2:13" x14ac:dyDescent="0.4">
      <c r="B33" s="35" t="str" cm="1">
        <f t="array" ref="B33">IFERROR(INDEX(データシート!$A:$M,MATCH(ROWS($B$17:B33),データシート!$N:$N,0),CHOOSE(COLUMNS($B33:B33),1,2,3,4,8,7,9,10,11,12,13)),"")</f>
        <v>EOLP-BI1696-21DAIL</v>
      </c>
      <c r="C33" s="35"/>
      <c r="D33" s="19" t="str" cm="1">
        <f t="array" ref="D33">IFERROR(INDEX(データシート!$A:$M,MATCH(ROWS($B$17:C33),データシート!$N:$N,0),CHOOSE(COLUMNS($B33:C33),1,2,3,4,8,7,9,10,11,12,13)),"")</f>
        <v>SFP+</v>
      </c>
      <c r="E33" s="19" t="str" cm="1">
        <f t="array" ref="E33">IFERROR(INDEX(データシート!$A:$M,MATCH(ROWS($B$17:D33),データシート!$N:$N,0),CHOOSE(COLUMNS($B33:D33),1,2,3,4,8,7,9,10,11,12,13)),"")</f>
        <v>10G</v>
      </c>
      <c r="F33" s="19" t="str" cm="1">
        <f t="array" ref="F33">IFERROR(INDEX(データシート!$A:$M,MATCH(ROWS($B$17:E33),データシート!$N:$N,0),CHOOSE(COLUMNS($B33:E33),1,2,3,4,8,7,9,10,11,12,13)),"")</f>
        <v>10GBASE-R（BIDI）</v>
      </c>
      <c r="G33" s="19" t="str" cm="1">
        <f t="array" ref="G33">IFERROR(INDEX(データシート!$A:$M,MATCH(ROWS($B$17:F33),データシート!$N:$N,0),CHOOSE(COLUMNS($B33:F33),1,2,3,4,8,7,9,10,11,12,13)),"")</f>
        <v>1心</v>
      </c>
      <c r="H33" s="19" t="str" cm="1">
        <f t="array" ref="H33">IFERROR(INDEX(データシート!$A:$M,MATCH(ROWS($B$17:G33),データシート!$N:$N,0),CHOOSE(COLUMNS($B33:G33),1,2,3,4,8,7,9,10,11,12,13)),"")</f>
        <v>10G：20～45km</v>
      </c>
      <c r="I33" s="19" t="str" cm="1">
        <f t="array" ref="I33">IFERROR(INDEX(データシート!$A:$M,MATCH(ROWS($B$17:H33),データシート!$N:$N,0),CHOOSE(COLUMNS($B33:H33),1,2,3,4,8,7,9,10,11,12,13)),"")</f>
        <v>1.33μm</v>
      </c>
      <c r="J33" s="19" t="str" cm="1">
        <f t="array" ref="J33">IFERROR(INDEX(データシート!$A:$M,MATCH(ROWS($B$17:I33),データシート!$N:$N,0),CHOOSE(COLUMNS($B33:I33),1,2,3,4,8,7,9,10,11,12,13)),"")</f>
        <v>10G：12～21dB</v>
      </c>
      <c r="K33" s="19" t="str" cm="1">
        <f t="array" ref="K33">IFERROR(INDEX(データシート!$A:$M,MATCH(ROWS($B$17:J33),データシート!$N:$N,0),CHOOSE(COLUMNS($B33:J33),1,2,3,4,8,7,9,10,11,12,13)),"")</f>
        <v>SMF</v>
      </c>
      <c r="L33" s="19" t="str" cm="1">
        <f t="array" ref="L33">IFERROR(INDEX(データシート!$A:$M,MATCH(ROWS($B$17:K33),データシート!$N:$N,0),CHOOSE(COLUMNS($B33:K33),1,2,3,4,8,7,9,10,11,12,13)),"")</f>
        <v>LC</v>
      </c>
      <c r="M33" s="20" cm="1">
        <f t="array" ref="M33">IFERROR(INDEX(データシート!$A:$M,MATCH(ROWS($B$17:L33),データシート!$N:$N,0),CHOOSE(COLUMNS($B33:L33),1,2,3,4,8,7,9,10,11,12,13)),"")</f>
        <v>180000</v>
      </c>
    </row>
    <row r="34" spans="2:13" x14ac:dyDescent="0.4">
      <c r="B34" s="35" t="str" cm="1">
        <f t="array" ref="B34">IFERROR(INDEX(データシート!$A:$M,MATCH(ROWS($B$17:B34),データシート!$N:$N,0),CHOOSE(COLUMNS($B34:B34),1,2,3,4,8,7,9,10,11,12,13)),"")</f>
        <v>EOLP-BI1696-21DAIL※3</v>
      </c>
      <c r="C34" s="35"/>
      <c r="D34" s="19" t="str" cm="1">
        <f t="array" ref="D34">IFERROR(INDEX(データシート!$A:$M,MATCH(ROWS($B$17:C34),データシート!$N:$N,0),CHOOSE(COLUMNS($B34:C34),1,2,3,4,8,7,9,10,11,12,13)),"")</f>
        <v>SFP+</v>
      </c>
      <c r="E34" s="19" t="str" cm="1">
        <f t="array" ref="E34">IFERROR(INDEX(データシート!$A:$M,MATCH(ROWS($B$17:D34),データシート!$N:$N,0),CHOOSE(COLUMNS($B34:D34),1,2,3,4,8,7,9,10,11,12,13)),"")</f>
        <v>10G※3</v>
      </c>
      <c r="F34" s="19" t="str" cm="1">
        <f t="array" ref="F34">IFERROR(INDEX(データシート!$A:$M,MATCH(ROWS($B$17:E34),データシート!$N:$N,0),CHOOSE(COLUMNS($B34:E34),1,2,3,4,8,7,9,10,11,12,13)),"")</f>
        <v>10GBASE-R（BIDI）</v>
      </c>
      <c r="G34" s="19" t="str" cm="1">
        <f t="array" ref="G34">IFERROR(INDEX(データシート!$A:$M,MATCH(ROWS($B$17:F34),データシート!$N:$N,0),CHOOSE(COLUMNS($B34:F34),1,2,3,4,8,7,9,10,11,12,13)),"")</f>
        <v>1心</v>
      </c>
      <c r="H34" s="19" t="str" cm="1">
        <f t="array" ref="H34">IFERROR(INDEX(データシート!$A:$M,MATCH(ROWS($B$17:G34),データシート!$N:$N,0),CHOOSE(COLUMNS($B34:G34),1,2,3,4,8,7,9,10,11,12,13)),"")</f>
        <v>FEC：20～48km※3</v>
      </c>
      <c r="I34" s="19" t="str" cm="1">
        <f t="array" ref="I34">IFERROR(INDEX(データシート!$A:$M,MATCH(ROWS($B$17:H34),データシート!$N:$N,0),CHOOSE(COLUMNS($B34:H34),1,2,3,4,8,7,9,10,11,12,13)),"")</f>
        <v>1.33μm</v>
      </c>
      <c r="J34" s="19" t="str" cm="1">
        <f t="array" ref="J34">IFERROR(INDEX(データシート!$A:$M,MATCH(ROWS($B$17:I34),データシート!$N:$N,0),CHOOSE(COLUMNS($B34:I34),1,2,3,4,8,7,9,10,11,12,13)),"")</f>
        <v>FEC：12～22dB※3</v>
      </c>
      <c r="K34" s="19" t="str" cm="1">
        <f t="array" ref="K34">IFERROR(INDEX(データシート!$A:$M,MATCH(ROWS($B$17:J34),データシート!$N:$N,0),CHOOSE(COLUMNS($B34:J34),1,2,3,4,8,7,9,10,11,12,13)),"")</f>
        <v>SMF</v>
      </c>
      <c r="L34" s="19" t="str" cm="1">
        <f t="array" ref="L34">IFERROR(INDEX(データシート!$A:$M,MATCH(ROWS($B$17:K34),データシート!$N:$N,0),CHOOSE(COLUMNS($B34:K34),1,2,3,4,8,7,9,10,11,12,13)),"")</f>
        <v>LC</v>
      </c>
      <c r="M34" s="20" cm="1">
        <f t="array" ref="M34">IFERROR(INDEX(データシート!$A:$M,MATCH(ROWS($B$17:L34),データシート!$N:$N,0),CHOOSE(COLUMNS($B34:L34),1,2,3,4,8,7,9,10,11,12,13)),"")</f>
        <v>180000</v>
      </c>
    </row>
    <row r="35" spans="2:13" x14ac:dyDescent="0.4">
      <c r="B35" s="35" t="str" cm="1">
        <f t="array" ref="B35">IFERROR(INDEX(データシート!$A:$M,MATCH(ROWS($B$17:B35),データシート!$N:$N,0),CHOOSE(COLUMNS($B35:B35),1,2,3,4,8,7,9,10,11,12,13)),"")</f>
        <v>WXTRPPHL849</v>
      </c>
      <c r="C35" s="35"/>
      <c r="D35" s="19" t="str" cm="1">
        <f t="array" ref="D35">IFERROR(INDEX(データシート!$A:$M,MATCH(ROWS($B$17:C35),データシート!$N:$N,0),CHOOSE(COLUMNS($B35:C35),1,2,3,4,8,7,9,10,11,12,13)),"")</f>
        <v>SFP+</v>
      </c>
      <c r="E35" s="19" t="str" cm="1">
        <f t="array" ref="E35">IFERROR(INDEX(データシート!$A:$M,MATCH(ROWS($B$17:D35),データシート!$N:$N,0),CHOOSE(COLUMNS($B35:D35),1,2,3,4,8,7,9,10,11,12,13)),"")</f>
        <v>10G</v>
      </c>
      <c r="F35" s="19" t="str" cm="1">
        <f t="array" ref="F35">IFERROR(INDEX(データシート!$A:$M,MATCH(ROWS($B$17:E35),データシート!$N:$N,0),CHOOSE(COLUMNS($B35:E35),1,2,3,4,8,7,9,10,11,12,13)),"")</f>
        <v>10GBASE-R（BIDI）</v>
      </c>
      <c r="G35" s="19" t="str" cm="1">
        <f t="array" ref="G35">IFERROR(INDEX(データシート!$A:$M,MATCH(ROWS($B$17:F35),データシート!$N:$N,0),CHOOSE(COLUMNS($B35:F35),1,2,3,4,8,7,9,10,11,12,13)),"")</f>
        <v>1心</v>
      </c>
      <c r="H35" s="19" t="str" cm="1">
        <f t="array" ref="H35">IFERROR(INDEX(データシート!$A:$M,MATCH(ROWS($B$17:G35),データシート!$N:$N,0),CHOOSE(COLUMNS($B35:G35),1,2,3,4,8,7,9,10,11,12,13)),"")</f>
        <v>10G：32～80km</v>
      </c>
      <c r="I35" s="19" t="str" cm="1">
        <f t="array" ref="I35">IFERROR(INDEX(データシート!$A:$M,MATCH(ROWS($B$17:H35),データシート!$N:$N,0),CHOOSE(COLUMNS($B35:H35),1,2,3,4,8,7,9,10,11,12,13)),"")</f>
        <v>1.49μm</v>
      </c>
      <c r="J35" s="19" t="str" cm="1">
        <f t="array" ref="J35">IFERROR(INDEX(データシート!$A:$M,MATCH(ROWS($B$17:I35),データシート!$N:$N,0),CHOOSE(COLUMNS($B35:I35),1,2,3,4,8,7,9,10,11,12,13)),"")</f>
        <v>10G：11～23dB</v>
      </c>
      <c r="K35" s="19" t="str" cm="1">
        <f t="array" ref="K35">IFERROR(INDEX(データシート!$A:$M,MATCH(ROWS($B$17:J35),データシート!$N:$N,0),CHOOSE(COLUMNS($B35:J35),1,2,3,4,8,7,9,10,11,12,13)),"")</f>
        <v>SMF,DSF</v>
      </c>
      <c r="L35" s="19" t="str" cm="1">
        <f t="array" ref="L35">IFERROR(INDEX(データシート!$A:$M,MATCH(ROWS($B$17:K35),データシート!$N:$N,0),CHOOSE(COLUMNS($B35:K35),1,2,3,4,8,7,9,10,11,12,13)),"")</f>
        <v>LC</v>
      </c>
      <c r="M35" s="20" cm="1">
        <f t="array" ref="M35">IFERROR(INDEX(データシート!$A:$M,MATCH(ROWS($B$17:L35),データシート!$N:$N,0),CHOOSE(COLUMNS($B35:L35),1,2,3,4,8,7,9,10,11,12,13)),"")</f>
        <v>200000</v>
      </c>
    </row>
    <row r="36" spans="2:13" x14ac:dyDescent="0.4">
      <c r="B36" s="35" t="str" cm="1">
        <f t="array" ref="B36">IFERROR(INDEX(データシート!$A:$M,MATCH(ROWS($B$17:B36),データシート!$N:$N,0),CHOOSE(COLUMNS($B36:B36),1,2,3,4,8,7,9,10,11,12,13)),"")</f>
        <v>WXTRPPHL849※3</v>
      </c>
      <c r="C36" s="35"/>
      <c r="D36" s="19" t="str" cm="1">
        <f t="array" ref="D36">IFERROR(INDEX(データシート!$A:$M,MATCH(ROWS($B$17:C36),データシート!$N:$N,0),CHOOSE(COLUMNS($B36:C36),1,2,3,4,8,7,9,10,11,12,13)),"")</f>
        <v>SFP+</v>
      </c>
      <c r="E36" s="19" t="str" cm="1">
        <f t="array" ref="E36">IFERROR(INDEX(データシート!$A:$M,MATCH(ROWS($B$17:D36),データシート!$N:$N,0),CHOOSE(COLUMNS($B36:D36),1,2,3,4,8,7,9,10,11,12,13)),"")</f>
        <v>10G※3</v>
      </c>
      <c r="F36" s="19" t="str" cm="1">
        <f t="array" ref="F36">IFERROR(INDEX(データシート!$A:$M,MATCH(ROWS($B$17:E36),データシート!$N:$N,0),CHOOSE(COLUMNS($B36:E36),1,2,3,4,8,7,9,10,11,12,13)),"")</f>
        <v>10GBASE-R（BIDI）</v>
      </c>
      <c r="G36" s="19" t="str" cm="1">
        <f t="array" ref="G36">IFERROR(INDEX(データシート!$A:$M,MATCH(ROWS($B$17:F36),データシート!$N:$N,0),CHOOSE(COLUMNS($B36:F36),1,2,3,4,8,7,9,10,11,12,13)),"")</f>
        <v>1心</v>
      </c>
      <c r="H36" s="19" t="str" cm="1">
        <f t="array" ref="H36">IFERROR(INDEX(データシート!$A:$M,MATCH(ROWS($B$17:G36),データシート!$N:$N,0),CHOOSE(COLUMNS($B36:G36),1,2,3,4,8,7,9,10,11,12,13)),"")</f>
        <v>FEC：32~84km※3</v>
      </c>
      <c r="I36" s="19" t="str" cm="1">
        <f t="array" ref="I36">IFERROR(INDEX(データシート!$A:$M,MATCH(ROWS($B$17:H36),データシート!$N:$N,0),CHOOSE(COLUMNS($B36:H36),1,2,3,4,8,7,9,10,11,12,13)),"")</f>
        <v>1.49μm</v>
      </c>
      <c r="J36" s="19" t="str" cm="1">
        <f t="array" ref="J36">IFERROR(INDEX(データシート!$A:$M,MATCH(ROWS($B$17:I36),データシート!$N:$N,0),CHOOSE(COLUMNS($B36:I36),1,2,3,4,8,7,9,10,11,12,13)),"")</f>
        <v>FEC：11～24dB※3</v>
      </c>
      <c r="K36" s="19" t="str" cm="1">
        <f t="array" ref="K36">IFERROR(INDEX(データシート!$A:$M,MATCH(ROWS($B$17:J36),データシート!$N:$N,0),CHOOSE(COLUMNS($B36:J36),1,2,3,4,8,7,9,10,11,12,13)),"")</f>
        <v>SMF,DSF</v>
      </c>
      <c r="L36" s="19" t="str" cm="1">
        <f t="array" ref="L36">IFERROR(INDEX(データシート!$A:$M,MATCH(ROWS($B$17:K36),データシート!$N:$N,0),CHOOSE(COLUMNS($B36:K36),1,2,3,4,8,7,9,10,11,12,13)),"")</f>
        <v>LC</v>
      </c>
      <c r="M36" s="20" cm="1">
        <f t="array" ref="M36">IFERROR(INDEX(データシート!$A:$M,MATCH(ROWS($B$17:L36),データシート!$N:$N,0),CHOOSE(COLUMNS($B36:L36),1,2,3,4,8,7,9,10,11,12,13)),"")</f>
        <v>200000</v>
      </c>
    </row>
    <row r="37" spans="2:13" x14ac:dyDescent="0.4">
      <c r="B37" s="35" t="str" cm="1">
        <f t="array" ref="B37">IFERROR(INDEX(データシート!$A:$M,MATCH(ROWS($B$17:B37),データシート!$N:$N,0),CHOOSE(COLUMNS($B37:B37),1,2,3,4,8,7,9,10,11,12,13)),"")</f>
        <v>WXTRPPHL855</v>
      </c>
      <c r="C37" s="35"/>
      <c r="D37" s="19" t="str" cm="1">
        <f t="array" ref="D37">IFERROR(INDEX(データシート!$A:$M,MATCH(ROWS($B$17:C37),データシート!$N:$N,0),CHOOSE(COLUMNS($B37:C37),1,2,3,4,8,7,9,10,11,12,13)),"")</f>
        <v>SFP+</v>
      </c>
      <c r="E37" s="19" t="str" cm="1">
        <f t="array" ref="E37">IFERROR(INDEX(データシート!$A:$M,MATCH(ROWS($B$17:D37),データシート!$N:$N,0),CHOOSE(COLUMNS($B37:D37),1,2,3,4,8,7,9,10,11,12,13)),"")</f>
        <v>10G</v>
      </c>
      <c r="F37" s="19" t="str" cm="1">
        <f t="array" ref="F37">IFERROR(INDEX(データシート!$A:$M,MATCH(ROWS($B$17:E37),データシート!$N:$N,0),CHOOSE(COLUMNS($B37:E37),1,2,3,4,8,7,9,10,11,12,13)),"")</f>
        <v>10GBASE-R（BIDI）</v>
      </c>
      <c r="G37" s="19" t="str" cm="1">
        <f t="array" ref="G37">IFERROR(INDEX(データシート!$A:$M,MATCH(ROWS($B$17:F37),データシート!$N:$N,0),CHOOSE(COLUMNS($B37:F37),1,2,3,4,8,7,9,10,11,12,13)),"")</f>
        <v>1心</v>
      </c>
      <c r="H37" s="19" t="str" cm="1">
        <f t="array" ref="H37">IFERROR(INDEX(データシート!$A:$M,MATCH(ROWS($B$17:G37),データシート!$N:$N,0),CHOOSE(COLUMNS($B37:G37),1,2,3,4,8,7,9,10,11,12,13)),"")</f>
        <v>10G：32～80km</v>
      </c>
      <c r="I37" s="19" t="str" cm="1">
        <f t="array" ref="I37">IFERROR(INDEX(データシート!$A:$M,MATCH(ROWS($B$17:H37),データシート!$N:$N,0),CHOOSE(COLUMNS($B37:H37),1,2,3,4,8,7,9,10,11,12,13)),"")</f>
        <v>1.55μm</v>
      </c>
      <c r="J37" s="19" t="str" cm="1">
        <f t="array" ref="J37">IFERROR(INDEX(データシート!$A:$M,MATCH(ROWS($B$17:I37),データシート!$N:$N,0),CHOOSE(COLUMNS($B37:I37),1,2,3,4,8,7,9,10,11,12,13)),"")</f>
        <v>10G：11～23dB</v>
      </c>
      <c r="K37" s="19" t="str" cm="1">
        <f t="array" ref="K37">IFERROR(INDEX(データシート!$A:$M,MATCH(ROWS($B$17:J37),データシート!$N:$N,0),CHOOSE(COLUMNS($B37:J37),1,2,3,4,8,7,9,10,11,12,13)),"")</f>
        <v>SMF,DSF</v>
      </c>
      <c r="L37" s="19" t="str" cm="1">
        <f t="array" ref="L37">IFERROR(INDEX(データシート!$A:$M,MATCH(ROWS($B$17:K37),データシート!$N:$N,0),CHOOSE(COLUMNS($B37:K37),1,2,3,4,8,7,9,10,11,12,13)),"")</f>
        <v>LC</v>
      </c>
      <c r="M37" s="20" cm="1">
        <f t="array" ref="M37">IFERROR(INDEX(データシート!$A:$M,MATCH(ROWS($B$17:L37),データシート!$N:$N,0),CHOOSE(COLUMNS($B37:L37),1,2,3,4,8,7,9,10,11,12,13)),"")</f>
        <v>200000</v>
      </c>
    </row>
    <row r="38" spans="2:13" x14ac:dyDescent="0.4">
      <c r="B38" s="35" t="str" cm="1">
        <f t="array" ref="B38">IFERROR(INDEX(データシート!$A:$M,MATCH(ROWS($B$17:B38),データシート!$N:$N,0),CHOOSE(COLUMNS($B38:B38),1,2,3,4,8,7,9,10,11,12,13)),"")</f>
        <v>WXTRPPHL855※3</v>
      </c>
      <c r="C38" s="35"/>
      <c r="D38" s="19" t="str" cm="1">
        <f t="array" ref="D38">IFERROR(INDEX(データシート!$A:$M,MATCH(ROWS($B$17:C38),データシート!$N:$N,0),CHOOSE(COLUMNS($B38:C38),1,2,3,4,8,7,9,10,11,12,13)),"")</f>
        <v>SFP+</v>
      </c>
      <c r="E38" s="19" t="str" cm="1">
        <f t="array" ref="E38">IFERROR(INDEX(データシート!$A:$M,MATCH(ROWS($B$17:D38),データシート!$N:$N,0),CHOOSE(COLUMNS($B38:D38),1,2,3,4,8,7,9,10,11,12,13)),"")</f>
        <v>10G※3</v>
      </c>
      <c r="F38" s="19" t="str" cm="1">
        <f t="array" ref="F38">IFERROR(INDEX(データシート!$A:$M,MATCH(ROWS($B$17:E38),データシート!$N:$N,0),CHOOSE(COLUMNS($B38:E38),1,2,3,4,8,7,9,10,11,12,13)),"")</f>
        <v>10GBASE-R（BIDI）</v>
      </c>
      <c r="G38" s="19" t="str" cm="1">
        <f t="array" ref="G38">IFERROR(INDEX(データシート!$A:$M,MATCH(ROWS($B$17:F38),データシート!$N:$N,0),CHOOSE(COLUMNS($B38:F38),1,2,3,4,8,7,9,10,11,12,13)),"")</f>
        <v>1心</v>
      </c>
      <c r="H38" s="19" t="str" cm="1">
        <f t="array" ref="H38">IFERROR(INDEX(データシート!$A:$M,MATCH(ROWS($B$17:G38),データシート!$N:$N,0),CHOOSE(COLUMNS($B38:G38),1,2,3,4,8,7,9,10,11,12,13)),"")</f>
        <v>FEC：32~84km※3</v>
      </c>
      <c r="I38" s="19" t="str" cm="1">
        <f t="array" ref="I38">IFERROR(INDEX(データシート!$A:$M,MATCH(ROWS($B$17:H38),データシート!$N:$N,0),CHOOSE(COLUMNS($B38:H38),1,2,3,4,8,7,9,10,11,12,13)),"")</f>
        <v>1.55μm</v>
      </c>
      <c r="J38" s="19" t="str" cm="1">
        <f t="array" ref="J38">IFERROR(INDEX(データシート!$A:$M,MATCH(ROWS($B$17:I38),データシート!$N:$N,0),CHOOSE(COLUMNS($B38:I38),1,2,3,4,8,7,9,10,11,12,13)),"")</f>
        <v>FEC：11～24dB※3</v>
      </c>
      <c r="K38" s="19" t="str" cm="1">
        <f t="array" ref="K38">IFERROR(INDEX(データシート!$A:$M,MATCH(ROWS($B$17:J38),データシート!$N:$N,0),CHOOSE(COLUMNS($B38:J38),1,2,3,4,8,7,9,10,11,12,13)),"")</f>
        <v>SMF,DSF</v>
      </c>
      <c r="L38" s="19" t="str" cm="1">
        <f t="array" ref="L38">IFERROR(INDEX(データシート!$A:$M,MATCH(ROWS($B$17:K38),データシート!$N:$N,0),CHOOSE(COLUMNS($B38:K38),1,2,3,4,8,7,9,10,11,12,13)),"")</f>
        <v>LC</v>
      </c>
      <c r="M38" s="20" cm="1">
        <f t="array" ref="M38">IFERROR(INDEX(データシート!$A:$M,MATCH(ROWS($B$17:L38),データシート!$N:$N,0),CHOOSE(COLUMNS($B38:L38),1,2,3,4,8,7,9,10,11,12,13)),"")</f>
        <v>200000</v>
      </c>
    </row>
    <row r="39" spans="2:13" x14ac:dyDescent="0.4">
      <c r="B39" s="35" t="str" cm="1">
        <f t="array" ref="B39">IFERROR(INDEX(データシート!$A:$M,MATCH(ROWS($B$17:B39),データシート!$N:$N,0),CHOOSE(COLUMNS($B39:B39),1,2,3,4,8,7,9,10,11,12,13)),"")</f>
        <v>SPB-2870LW-046G</v>
      </c>
      <c r="C39" s="35"/>
      <c r="D39" s="19" t="str" cm="1">
        <f t="array" ref="D39">IFERROR(INDEX(データシート!$A:$M,MATCH(ROWS($B$17:C39),データシート!$N:$N,0),CHOOSE(COLUMNS($B39:C39),1,2,3,4,8,7,9,10,11,12,13)),"")</f>
        <v>SFP+</v>
      </c>
      <c r="E39" s="19" t="str" cm="1">
        <f t="array" ref="E39">IFERROR(INDEX(データシート!$A:$M,MATCH(ROWS($B$17:D39),データシート!$N:$N,0),CHOOSE(COLUMNS($B39:D39),1,2,3,4,8,7,9,10,11,12,13)),"")</f>
        <v>10G</v>
      </c>
      <c r="F39" s="19" t="str" cm="1">
        <f t="array" ref="F39">IFERROR(INDEX(データシート!$A:$M,MATCH(ROWS($B$17:E39),データシート!$N:$N,0),CHOOSE(COLUMNS($B39:E39),1,2,3,4,8,7,9,10,11,12,13)),"")</f>
        <v>10GBASE-R（BIDI）</v>
      </c>
      <c r="G39" s="19" t="str" cm="1">
        <f t="array" ref="G39">IFERROR(INDEX(データシート!$A:$M,MATCH(ROWS($B$17:F39),データシート!$N:$N,0),CHOOSE(COLUMNS($B39:F39),1,2,3,4,8,7,9,10,11,12,13)),"")</f>
        <v>1心</v>
      </c>
      <c r="H39" s="19" t="str" cm="1">
        <f t="array" ref="H39">IFERROR(INDEX(データシート!$A:$M,MATCH(ROWS($B$17:G39),データシート!$N:$N,0),CHOOSE(COLUMNS($B39:G39),1,2,3,4,8,7,9,10,11,12,13)),"")</f>
        <v>10G：30～60km</v>
      </c>
      <c r="I39" s="19" t="str" cm="1">
        <f t="array" ref="I39">IFERROR(INDEX(データシート!$A:$M,MATCH(ROWS($B$17:H39),データシート!$N:$N,0),CHOOSE(COLUMNS($B39:H39),1,2,3,4,8,7,9,10,11,12,13)),"")</f>
        <v>1.27μm</v>
      </c>
      <c r="J39" s="19" t="str" cm="1">
        <f t="array" ref="J39">IFERROR(INDEX(データシート!$A:$M,MATCH(ROWS($B$17:I39),データシート!$N:$N,0),CHOOSE(COLUMNS($B39:I39),1,2,3,4,8,7,9,10,11,12,13)),"")</f>
        <v>10G：14~27dB</v>
      </c>
      <c r="K39" s="19" t="str" cm="1">
        <f t="array" ref="K39">IFERROR(INDEX(データシート!$A:$M,MATCH(ROWS($B$17:J39),データシート!$N:$N,0),CHOOSE(COLUMNS($B39:J39),1,2,3,4,8,7,9,10,11,12,13)),"")</f>
        <v>SMF</v>
      </c>
      <c r="L39" s="19" t="str" cm="1">
        <f t="array" ref="L39">IFERROR(INDEX(データシート!$A:$M,MATCH(ROWS($B$17:K39),データシート!$N:$N,0),CHOOSE(COLUMNS($B39:K39),1,2,3,4,8,7,9,10,11,12,13)),"")</f>
        <v>LC</v>
      </c>
      <c r="M39" s="20" cm="1">
        <f t="array" ref="M39">IFERROR(INDEX(データシート!$A:$M,MATCH(ROWS($B$17:L39),データシート!$N:$N,0),CHOOSE(COLUMNS($B39:L39),1,2,3,4,8,7,9,10,11,12,13)),"")</f>
        <v>1297400</v>
      </c>
    </row>
    <row r="40" spans="2:13" x14ac:dyDescent="0.4">
      <c r="B40" s="35" t="str" cm="1">
        <f t="array" ref="B40">IFERROR(INDEX(データシート!$A:$M,MATCH(ROWS($B$17:B40),データシート!$N:$N,0),CHOOSE(COLUMNS($B40:B40),1,2,3,4,8,7,9,10,11,12,13)),"")</f>
        <v>SPB-2870LW-046G※3</v>
      </c>
      <c r="C40" s="35"/>
      <c r="D40" s="19" t="str" cm="1">
        <f t="array" ref="D40">IFERROR(INDEX(データシート!$A:$M,MATCH(ROWS($B$17:C40),データシート!$N:$N,0),CHOOSE(COLUMNS($B40:C40),1,2,3,4,8,7,9,10,11,12,13)),"")</f>
        <v>SFP+</v>
      </c>
      <c r="E40" s="19" t="str" cm="1">
        <f t="array" ref="E40">IFERROR(INDEX(データシート!$A:$M,MATCH(ROWS($B$17:D40),データシート!$N:$N,0),CHOOSE(COLUMNS($B40:D40),1,2,3,4,8,7,9,10,11,12,13)),"")</f>
        <v>10G※3</v>
      </c>
      <c r="F40" s="19" t="str" cm="1">
        <f t="array" ref="F40">IFERROR(INDEX(データシート!$A:$M,MATCH(ROWS($B$17:E40),データシート!$N:$N,0),CHOOSE(COLUMNS($B40:E40),1,2,3,4,8,7,9,10,11,12,13)),"")</f>
        <v>10GBASE-R（BIDI）</v>
      </c>
      <c r="G40" s="19" t="str" cm="1">
        <f t="array" ref="G40">IFERROR(INDEX(データシート!$A:$M,MATCH(ROWS($B$17:F40),データシート!$N:$N,0),CHOOSE(COLUMNS($B40:F40),1,2,3,4,8,7,9,10,11,12,13)),"")</f>
        <v>1心</v>
      </c>
      <c r="H40" s="19" t="str" cm="1">
        <f t="array" ref="H40">IFERROR(INDEX(データシート!$A:$M,MATCH(ROWS($B$17:G40),データシート!$N:$N,0),CHOOSE(COLUMNS($B40:G40),1,2,3,4,8,7,9,10,11,12,13)),"")</f>
        <v>FEC：30～72km※3</v>
      </c>
      <c r="I40" s="19" t="str" cm="1">
        <f t="array" ref="I40">IFERROR(INDEX(データシート!$A:$M,MATCH(ROWS($B$17:H40),データシート!$N:$N,0),CHOOSE(COLUMNS($B40:H40),1,2,3,4,8,7,9,10,11,12,13)),"")</f>
        <v>1.27μm</v>
      </c>
      <c r="J40" s="19" t="str" cm="1">
        <f t="array" ref="J40">IFERROR(INDEX(データシート!$A:$M,MATCH(ROWS($B$17:I40),データシート!$N:$N,0),CHOOSE(COLUMNS($B40:I40),1,2,3,4,8,7,9,10,11,12,13)),"")</f>
        <v>FEC：14~32dB※3</v>
      </c>
      <c r="K40" s="19" t="str" cm="1">
        <f t="array" ref="K40">IFERROR(INDEX(データシート!$A:$M,MATCH(ROWS($B$17:J40),データシート!$N:$N,0),CHOOSE(COLUMNS($B40:J40),1,2,3,4,8,7,9,10,11,12,13)),"")</f>
        <v>SMF</v>
      </c>
      <c r="L40" s="19" t="str" cm="1">
        <f t="array" ref="L40">IFERROR(INDEX(データシート!$A:$M,MATCH(ROWS($B$17:K40),データシート!$N:$N,0),CHOOSE(COLUMNS($B40:K40),1,2,3,4,8,7,9,10,11,12,13)),"")</f>
        <v>LC</v>
      </c>
      <c r="M40" s="20" cm="1">
        <f t="array" ref="M40">IFERROR(INDEX(データシート!$A:$M,MATCH(ROWS($B$17:L40),データシート!$N:$N,0),CHOOSE(COLUMNS($B40:L40),1,2,3,4,8,7,9,10,11,12,13)),"")</f>
        <v>1297400</v>
      </c>
    </row>
    <row r="41" spans="2:13" x14ac:dyDescent="0.4">
      <c r="B41" s="35" t="str" cm="1">
        <f t="array" ref="B41">IFERROR(INDEX(データシート!$A:$M,MATCH(ROWS($B$17:B41),データシート!$N:$N,0),CHOOSE(COLUMNS($B41:B41),1,2,3,4,8,7,9,10,11,12,13)),"")</f>
        <v>SPB-2970LW-046G</v>
      </c>
      <c r="C41" s="35"/>
      <c r="D41" s="19" t="str" cm="1">
        <f t="array" ref="D41">IFERROR(INDEX(データシート!$A:$M,MATCH(ROWS($B$17:C41),データシート!$N:$N,0),CHOOSE(COLUMNS($B41:C41),1,2,3,4,8,7,9,10,11,12,13)),"")</f>
        <v>SFP+</v>
      </c>
      <c r="E41" s="19" t="str" cm="1">
        <f t="array" ref="E41">IFERROR(INDEX(データシート!$A:$M,MATCH(ROWS($B$17:D41),データシート!$N:$N,0),CHOOSE(COLUMNS($B41:D41),1,2,3,4,8,7,9,10,11,12,13)),"")</f>
        <v>10G</v>
      </c>
      <c r="F41" s="19" t="str" cm="1">
        <f t="array" ref="F41">IFERROR(INDEX(データシート!$A:$M,MATCH(ROWS($B$17:E41),データシート!$N:$N,0),CHOOSE(COLUMNS($B41:E41),1,2,3,4,8,7,9,10,11,12,13)),"")</f>
        <v>10GBASE-R（BIDI）</v>
      </c>
      <c r="G41" s="19" t="str" cm="1">
        <f t="array" ref="G41">IFERROR(INDEX(データシート!$A:$M,MATCH(ROWS($B$17:F41),データシート!$N:$N,0),CHOOSE(COLUMNS($B41:F41),1,2,3,4,8,7,9,10,11,12,13)),"")</f>
        <v>1心</v>
      </c>
      <c r="H41" s="19" t="str" cm="1">
        <f t="array" ref="H41">IFERROR(INDEX(データシート!$A:$M,MATCH(ROWS($B$17:G41),データシート!$N:$N,0),CHOOSE(COLUMNS($B41:G41),1,2,3,4,8,7,9,10,11,12,13)),"")</f>
        <v>10G：30～60km</v>
      </c>
      <c r="I41" s="19" t="str" cm="1">
        <f t="array" ref="I41">IFERROR(INDEX(データシート!$A:$M,MATCH(ROWS($B$17:H41),データシート!$N:$N,0),CHOOSE(COLUMNS($B41:H41),1,2,3,4,8,7,9,10,11,12,13)),"")</f>
        <v>1.33μm</v>
      </c>
      <c r="J41" s="19" t="str" cm="1">
        <f t="array" ref="J41">IFERROR(INDEX(データシート!$A:$M,MATCH(ROWS($B$17:I41),データシート!$N:$N,0),CHOOSE(COLUMNS($B41:I41),1,2,3,4,8,7,9,10,11,12,13)),"")</f>
        <v>10G：14~27dB</v>
      </c>
      <c r="K41" s="19" t="str" cm="1">
        <f t="array" ref="K41">IFERROR(INDEX(データシート!$A:$M,MATCH(ROWS($B$17:J41),データシート!$N:$N,0),CHOOSE(COLUMNS($B41:J41),1,2,3,4,8,7,9,10,11,12,13)),"")</f>
        <v>SMF</v>
      </c>
      <c r="L41" s="19" t="str" cm="1">
        <f t="array" ref="L41">IFERROR(INDEX(データシート!$A:$M,MATCH(ROWS($B$17:K41),データシート!$N:$N,0),CHOOSE(COLUMNS($B41:K41),1,2,3,4,8,7,9,10,11,12,13)),"")</f>
        <v>LC</v>
      </c>
      <c r="M41" s="20" cm="1">
        <f t="array" ref="M41">IFERROR(INDEX(データシート!$A:$M,MATCH(ROWS($B$17:L41),データシート!$N:$N,0),CHOOSE(COLUMNS($B41:L41),1,2,3,4,8,7,9,10,11,12,13)),"")</f>
        <v>1297400</v>
      </c>
    </row>
    <row r="42" spans="2:13" x14ac:dyDescent="0.4">
      <c r="B42" s="35" t="str" cm="1">
        <f t="array" ref="B42">IFERROR(INDEX(データシート!$A:$M,MATCH(ROWS($B$17:B42),データシート!$N:$N,0),CHOOSE(COLUMNS($B42:B42),1,2,3,4,8,7,9,10,11,12,13)),"")</f>
        <v>SPB-2970LW-046G※3</v>
      </c>
      <c r="C42" s="35"/>
      <c r="D42" s="19" t="str" cm="1">
        <f t="array" ref="D42">IFERROR(INDEX(データシート!$A:$M,MATCH(ROWS($B$17:C42),データシート!$N:$N,0),CHOOSE(COLUMNS($B42:C42),1,2,3,4,8,7,9,10,11,12,13)),"")</f>
        <v>SFP+</v>
      </c>
      <c r="E42" s="19" t="str" cm="1">
        <f t="array" ref="E42">IFERROR(INDEX(データシート!$A:$M,MATCH(ROWS($B$17:D42),データシート!$N:$N,0),CHOOSE(COLUMNS($B42:D42),1,2,3,4,8,7,9,10,11,12,13)),"")</f>
        <v>10G※3</v>
      </c>
      <c r="F42" s="19" t="str" cm="1">
        <f t="array" ref="F42">IFERROR(INDEX(データシート!$A:$M,MATCH(ROWS($B$17:E42),データシート!$N:$N,0),CHOOSE(COLUMNS($B42:E42),1,2,3,4,8,7,9,10,11,12,13)),"")</f>
        <v>10GBASE-R（BIDI）</v>
      </c>
      <c r="G42" s="19" t="str" cm="1">
        <f t="array" ref="G42">IFERROR(INDEX(データシート!$A:$M,MATCH(ROWS($B$17:F42),データシート!$N:$N,0),CHOOSE(COLUMNS($B42:F42),1,2,3,4,8,7,9,10,11,12,13)),"")</f>
        <v>1心</v>
      </c>
      <c r="H42" s="19" t="str" cm="1">
        <f t="array" ref="H42">IFERROR(INDEX(データシート!$A:$M,MATCH(ROWS($B$17:G42),データシート!$N:$N,0),CHOOSE(COLUMNS($B42:G42),1,2,3,4,8,7,9,10,11,12,13)),"")</f>
        <v>FEC：30～72km※3</v>
      </c>
      <c r="I42" s="19" t="str" cm="1">
        <f t="array" ref="I42">IFERROR(INDEX(データシート!$A:$M,MATCH(ROWS($B$17:H42),データシート!$N:$N,0),CHOOSE(COLUMNS($B42:H42),1,2,3,4,8,7,9,10,11,12,13)),"")</f>
        <v>1.33μm</v>
      </c>
      <c r="J42" s="19" t="str" cm="1">
        <f t="array" ref="J42">IFERROR(INDEX(データシート!$A:$M,MATCH(ROWS($B$17:I42),データシート!$N:$N,0),CHOOSE(COLUMNS($B42:I42),1,2,3,4,8,7,9,10,11,12,13)),"")</f>
        <v>FEC：14~32dB※3</v>
      </c>
      <c r="K42" s="19" t="str" cm="1">
        <f t="array" ref="K42">IFERROR(INDEX(データシート!$A:$M,MATCH(ROWS($B$17:J42),データシート!$N:$N,0),CHOOSE(COLUMNS($B42:J42),1,2,3,4,8,7,9,10,11,12,13)),"")</f>
        <v>SMF</v>
      </c>
      <c r="L42" s="19" t="str" cm="1">
        <f t="array" ref="L42">IFERROR(INDEX(データシート!$A:$M,MATCH(ROWS($B$17:K42),データシート!$N:$N,0),CHOOSE(COLUMNS($B42:K42),1,2,3,4,8,7,9,10,11,12,13)),"")</f>
        <v>LC</v>
      </c>
      <c r="M42" s="20" cm="1">
        <f t="array" ref="M42">IFERROR(INDEX(データシート!$A:$M,MATCH(ROWS($B$17:L42),データシート!$N:$N,0),CHOOSE(COLUMNS($B42:L42),1,2,3,4,8,7,9,10,11,12,13)),"")</f>
        <v>1297400</v>
      </c>
    </row>
    <row r="43" spans="2:13" x14ac:dyDescent="0.4">
      <c r="B43" s="35" t="str" cm="1">
        <f t="array" ref="B43">IFERROR(INDEX(データシート!$A:$M,MATCH(ROWS($B$17:B43),データシート!$N:$N,0),CHOOSE(COLUMNS($B43:B43),1,2,3,4,8,7,9,10,11,12,13)),"")</f>
        <v>TRS7081FECPA000-Cxx※4</v>
      </c>
      <c r="C43" s="35"/>
      <c r="D43" s="19" t="str" cm="1">
        <f t="array" ref="D43">IFERROR(INDEX(データシート!$A:$M,MATCH(ROWS($B$17:C43),データシート!$N:$N,0),CHOOSE(COLUMNS($B43:C43),1,2,3,4,8,7,9,10,11,12,13)),"")</f>
        <v>DWDM用SFP+</v>
      </c>
      <c r="E43" s="19" t="str" cm="1">
        <f t="array" ref="E43">IFERROR(INDEX(データシート!$A:$M,MATCH(ROWS($B$17:D43),データシート!$N:$N,0),CHOOSE(COLUMNS($B43:D43),1,2,3,4,8,7,9,10,11,12,13)),"")</f>
        <v>10G</v>
      </c>
      <c r="F43" s="19" t="str" cm="1">
        <f t="array" ref="F43">IFERROR(INDEX(データシート!$A:$M,MATCH(ROWS($B$17:E43),データシート!$N:$N,0),CHOOSE(COLUMNS($B43:E43),1,2,3,4,8,7,9,10,11,12,13)),"")</f>
        <v>DWDM用</v>
      </c>
      <c r="G43" s="19" t="str" cm="1">
        <f t="array" ref="G43">IFERROR(INDEX(データシート!$A:$M,MATCH(ROWS($B$17:F43),データシート!$N:$N,0),CHOOSE(COLUMNS($B43:F43),1,2,3,4,8,7,9,10,11,12,13)),"")</f>
        <v>その他</v>
      </c>
      <c r="H43" s="19" t="str" cm="1">
        <f t="array" ref="H43">IFERROR(INDEX(データシート!$A:$M,MATCH(ROWS($B$17:G43),データシート!$N:$N,0),CHOOSE(COLUMNS($B43:G43),1,2,3,4,8,7,9,10,11,12,13)),"")</f>
        <v>10G：40～80km</v>
      </c>
      <c r="I43" s="19" t="str" cm="1">
        <f t="array" ref="I43">IFERROR(INDEX(データシート!$A:$M,MATCH(ROWS($B$17:H43),データシート!$N:$N,0),CHOOSE(COLUMNS($B43:H43),1,2,3,4,8,7,9,10,11,12,13)),"")</f>
        <v>1566.31～
1528.77nm</v>
      </c>
      <c r="J43" s="19" t="str" cm="1">
        <f t="array" ref="J43">IFERROR(INDEX(データシート!$A:$M,MATCH(ROWS($B$17:I43),データシート!$N:$N,0),CHOOSE(COLUMNS($B43:I43),1,2,3,4,8,7,9,10,11,12,13)),"")</f>
        <v>10G：10~23dB</v>
      </c>
      <c r="K43" s="19" t="str" cm="1">
        <f t="array" ref="K43">IFERROR(INDEX(データシート!$A:$M,MATCH(ROWS($B$17:J43),データシート!$N:$N,0),CHOOSE(COLUMNS($B43:J43),1,2,3,4,8,7,9,10,11,12,13)),"")</f>
        <v>SMF,DSF</v>
      </c>
      <c r="L43" s="19" t="str" cm="1">
        <f t="array" ref="L43">IFERROR(INDEX(データシート!$A:$M,MATCH(ROWS($B$17:K43),データシート!$N:$N,0),CHOOSE(COLUMNS($B43:K43),1,2,3,4,8,7,9,10,11,12,13)),"")</f>
        <v>LC</v>
      </c>
      <c r="M43" s="20" cm="1">
        <f t="array" ref="M43">IFERROR(INDEX(データシート!$A:$M,MATCH(ROWS($B$17:L43),データシート!$N:$N,0),CHOOSE(COLUMNS($B43:L43),1,2,3,4,8,7,9,10,11,12,13)),"")</f>
        <v>442000</v>
      </c>
    </row>
    <row r="44" spans="2:13" x14ac:dyDescent="0.4">
      <c r="B44" s="35" t="str" cm="1">
        <f t="array" ref="B44">IFERROR(INDEX(データシート!$A:$M,MATCH(ROWS($B$17:B44),データシート!$N:$N,0),CHOOSE(COLUMNS($B44:B44),1,2,3,4,8,7,9,10,11,12,13)),"")</f>
        <v>TRS7081FECPA000-Cxx※3※4</v>
      </c>
      <c r="C44" s="35"/>
      <c r="D44" s="19" t="str" cm="1">
        <f t="array" ref="D44">IFERROR(INDEX(データシート!$A:$M,MATCH(ROWS($B$17:C44),データシート!$N:$N,0),CHOOSE(COLUMNS($B44:C44),1,2,3,4,8,7,9,10,11,12,13)),"")</f>
        <v>DWDM用SFP+</v>
      </c>
      <c r="E44" s="19" t="str" cm="1">
        <f t="array" ref="E44">IFERROR(INDEX(データシート!$A:$M,MATCH(ROWS($B$17:D44),データシート!$N:$N,0),CHOOSE(COLUMNS($B44:D44),1,2,3,4,8,7,9,10,11,12,13)),"")</f>
        <v>10G※3</v>
      </c>
      <c r="F44" s="19" t="str" cm="1">
        <f t="array" ref="F44">IFERROR(INDEX(データシート!$A:$M,MATCH(ROWS($B$17:E44),データシート!$N:$N,0),CHOOSE(COLUMNS($B44:E44),1,2,3,4,8,7,9,10,11,12,13)),"")</f>
        <v>DWDM用</v>
      </c>
      <c r="G44" s="19" t="str" cm="1">
        <f t="array" ref="G44">IFERROR(INDEX(データシート!$A:$M,MATCH(ROWS($B$17:F44),データシート!$N:$N,0),CHOOSE(COLUMNS($B44:F44),1,2,3,4,8,7,9,10,11,12,13)),"")</f>
        <v>その他</v>
      </c>
      <c r="H44" s="19" t="str" cm="1">
        <f t="array" ref="H44">IFERROR(INDEX(データシート!$A:$M,MATCH(ROWS($B$17:G44),データシート!$N:$N,0),CHOOSE(COLUMNS($B44:G44),1,2,3,4,8,7,9,10,11,12,13)),"")</f>
        <v>FEC：40～96km※3</v>
      </c>
      <c r="I44" s="19" t="str" cm="1">
        <f t="array" ref="I44">IFERROR(INDEX(データシート!$A:$M,MATCH(ROWS($B$17:H44),データシート!$N:$N,0),CHOOSE(COLUMNS($B44:H44),1,2,3,4,8,7,9,10,11,12,13)),"")</f>
        <v>1566.31～
1528.77nm</v>
      </c>
      <c r="J44" s="19" t="str" cm="1">
        <f t="array" ref="J44">IFERROR(INDEX(データシート!$A:$M,MATCH(ROWS($B$17:I44),データシート!$N:$N,0),CHOOSE(COLUMNS($B44:I44),1,2,3,4,8,7,9,10,11,12,13)),"")</f>
        <v>FEC：10~27dB※3</v>
      </c>
      <c r="K44" s="19" t="str" cm="1">
        <f t="array" ref="K44">IFERROR(INDEX(データシート!$A:$M,MATCH(ROWS($B$17:J44),データシート!$N:$N,0),CHOOSE(COLUMNS($B44:J44),1,2,3,4,8,7,9,10,11,12,13)),"")</f>
        <v>SMF,DSF</v>
      </c>
      <c r="L44" s="19" t="str" cm="1">
        <f t="array" ref="L44">IFERROR(INDEX(データシート!$A:$M,MATCH(ROWS($B$17:K44),データシート!$N:$N,0),CHOOSE(COLUMNS($B44:K44),1,2,3,4,8,7,9,10,11,12,13)),"")</f>
        <v>LC</v>
      </c>
      <c r="M44" s="20" cm="1">
        <f t="array" ref="M44">IFERROR(INDEX(データシート!$A:$M,MATCH(ROWS($B$17:L44),データシート!$N:$N,0),CHOOSE(COLUMNS($B44:L44),1,2,3,4,8,7,9,10,11,12,13)),"")</f>
        <v>442000</v>
      </c>
    </row>
    <row r="45" spans="2:13" x14ac:dyDescent="0.4">
      <c r="B45" s="35" t="str" cm="1">
        <f t="array" ref="B45">IFERROR(INDEX(データシート!$A:$M,MATCH(ROWS($B$17:B45),データシート!$N:$N,0),CHOOSE(COLUMNS($B45:B45),1,2,3,4,8,7,9,10,11,12,13)),"")</f>
        <v>AXGD-5854-0512</v>
      </c>
      <c r="C45" s="35"/>
      <c r="D45" s="19" t="str" cm="1">
        <f t="array" ref="D45">IFERROR(INDEX(データシート!$A:$M,MATCH(ROWS($B$17:C45),データシート!$N:$N,0),CHOOSE(COLUMNS($B45:C45),1,2,3,4,8,7,9,10,11,12,13)),"")</f>
        <v>SFP</v>
      </c>
      <c r="E45" s="19" t="str" cm="1">
        <f t="array" ref="E45">IFERROR(INDEX(データシート!$A:$M,MATCH(ROWS($B$17:D45),データシート!$N:$N,0),CHOOSE(COLUMNS($B45:D45),1,2,3,4,8,7,9,10,11,12,13)),"")</f>
        <v>1G</v>
      </c>
      <c r="F45" s="19" t="str" cm="1">
        <f t="array" ref="F45">IFERROR(INDEX(データシート!$A:$M,MATCH(ROWS($B$17:E45),データシート!$N:$N,0),CHOOSE(COLUMNS($B45:E45),1,2,3,4,8,7,9,10,11,12,13)),"")</f>
        <v>1000BASE-SX</v>
      </c>
      <c r="G45" s="19" t="str" cm="1">
        <f t="array" ref="G45">IFERROR(INDEX(データシート!$A:$M,MATCH(ROWS($B$17:F45),データシート!$N:$N,0),CHOOSE(COLUMNS($B45:F45),1,2,3,4,8,7,9,10,11,12,13)),"")</f>
        <v>2心</v>
      </c>
      <c r="H45" s="19" t="str" cm="1">
        <f t="array" ref="H45">IFERROR(INDEX(データシート!$A:$M,MATCH(ROWS($B$17:G45),データシート!$N:$N,0),CHOOSE(COLUMNS($B45:G45),1,2,3,4,8,7,9,10,11,12,13)),"")</f>
        <v>2m~550m</v>
      </c>
      <c r="I45" s="19" t="str" cm="1">
        <f t="array" ref="I45">IFERROR(INDEX(データシート!$A:$M,MATCH(ROWS($B$17:H45),データシート!$N:$N,0),CHOOSE(COLUMNS($B45:H45),1,2,3,4,8,7,9,10,11,12,13)),"")</f>
        <v>0.85μm</v>
      </c>
      <c r="J45" s="19" t="str" cm="1">
        <f t="array" ref="J45">IFERROR(INDEX(データシート!$A:$M,MATCH(ROWS($B$17:I45),データシート!$N:$N,0),CHOOSE(COLUMNS($B45:I45),1,2,3,4,8,7,9,10,11,12,13)),"")</f>
        <v>0~7.5dB</v>
      </c>
      <c r="K45" s="19" t="str" cm="1">
        <f t="array" ref="K45">IFERROR(INDEX(データシート!$A:$M,MATCH(ROWS($B$17:J45),データシート!$N:$N,0),CHOOSE(COLUMNS($B45:J45),1,2,3,4,8,7,9,10,11,12,13)),"")</f>
        <v>MMF</v>
      </c>
      <c r="L45" s="19" t="str" cm="1">
        <f t="array" ref="L45">IFERROR(INDEX(データシート!$A:$M,MATCH(ROWS($B$17:K45),データシート!$N:$N,0),CHOOSE(COLUMNS($B45:K45),1,2,3,4,8,7,9,10,11,12,13)),"")</f>
        <v>LC</v>
      </c>
      <c r="M45" s="20" cm="1">
        <f t="array" ref="M45">IFERROR(INDEX(データシート!$A:$M,MATCH(ROWS($B$17:L45),データシート!$N:$N,0),CHOOSE(COLUMNS($B45:L45),1,2,3,4,8,7,9,10,11,12,13)),"")</f>
        <v>16000</v>
      </c>
    </row>
    <row r="46" spans="2:13" x14ac:dyDescent="0.4">
      <c r="B46" s="35" t="str" cm="1">
        <f t="array" ref="B46">IFERROR(INDEX(データシート!$A:$M,MATCH(ROWS($B$17:B46),データシート!$N:$N,0),CHOOSE(COLUMNS($B46:B46),1,2,3,4,8,7,9,10,11,12,13)),"")</f>
        <v>AXGD-1354-0533</v>
      </c>
      <c r="C46" s="35"/>
      <c r="D46" s="19" t="str" cm="1">
        <f t="array" ref="D46">IFERROR(INDEX(データシート!$A:$M,MATCH(ROWS($B$17:C46),データシート!$N:$N,0),CHOOSE(COLUMNS($B46:C46),1,2,3,4,8,7,9,10,11,12,13)),"")</f>
        <v>SFP</v>
      </c>
      <c r="E46" s="19" t="str" cm="1">
        <f t="array" ref="E46">IFERROR(INDEX(データシート!$A:$M,MATCH(ROWS($B$17:D46),データシート!$N:$N,0),CHOOSE(COLUMNS($B46:D46),1,2,3,4,8,7,9,10,11,12,13)),"")</f>
        <v>1G</v>
      </c>
      <c r="F46" s="19" t="str" cm="1">
        <f t="array" ref="F46">IFERROR(INDEX(データシート!$A:$M,MATCH(ROWS($B$17:E46),データシート!$N:$N,0),CHOOSE(COLUMNS($B46:E46),1,2,3,4,8,7,9,10,11,12,13)),"")</f>
        <v>1000BASE-LX</v>
      </c>
      <c r="G46" s="19" t="str" cm="1">
        <f t="array" ref="G46">IFERROR(INDEX(データシート!$A:$M,MATCH(ROWS($B$17:F46),データシート!$N:$N,0),CHOOSE(COLUMNS($B46:F46),1,2,3,4,8,7,9,10,11,12,13)),"")</f>
        <v>2心</v>
      </c>
      <c r="H46" s="19" t="str" cm="1">
        <f t="array" ref="H46">IFERROR(INDEX(データシート!$A:$M,MATCH(ROWS($B$17:G46),データシート!$N:$N,0),CHOOSE(COLUMNS($B46:G46),1,2,3,4,8,7,9,10,11,12,13)),"")</f>
        <v>2m~2km</v>
      </c>
      <c r="I46" s="19" t="str" cm="1">
        <f t="array" ref="I46">IFERROR(INDEX(データシート!$A:$M,MATCH(ROWS($B$17:H46),データシート!$N:$N,0),CHOOSE(COLUMNS($B46:H46),1,2,3,4,8,7,9,10,11,12,13)),"")</f>
        <v>1.30μm</v>
      </c>
      <c r="J46" s="19" t="str" cm="1">
        <f t="array" ref="J46">IFERROR(INDEX(データシート!$A:$M,MATCH(ROWS($B$17:I46),データシート!$N:$N,0),CHOOSE(COLUMNS($B46:I46),1,2,3,4,8,7,9,10,11,12,13)),"")</f>
        <v>0~7.5dB</v>
      </c>
      <c r="K46" s="19" t="str" cm="1">
        <f t="array" ref="K46">IFERROR(INDEX(データシート!$A:$M,MATCH(ROWS($B$17:J46),データシート!$N:$N,0),CHOOSE(COLUMNS($B46:J46),1,2,3,4,8,7,9,10,11,12,13)),"")</f>
        <v>MMF</v>
      </c>
      <c r="L46" s="19" t="str" cm="1">
        <f t="array" ref="L46">IFERROR(INDEX(データシート!$A:$M,MATCH(ROWS($B$17:K46),データシート!$N:$N,0),CHOOSE(COLUMNS($B46:K46),1,2,3,4,8,7,9,10,11,12,13)),"")</f>
        <v>LC</v>
      </c>
      <c r="M46" s="20" cm="1">
        <f t="array" ref="M46">IFERROR(INDEX(データシート!$A:$M,MATCH(ROWS($B$17:L46),データシート!$N:$N,0),CHOOSE(COLUMNS($B46:L46),1,2,3,4,8,7,9,10,11,12,13)),"")</f>
        <v>24000</v>
      </c>
    </row>
    <row r="47" spans="2:13" x14ac:dyDescent="0.4">
      <c r="B47" s="35" t="str" cm="1">
        <f t="array" ref="B47">IFERROR(INDEX(データシート!$A:$M,MATCH(ROWS($B$17:B47),データシート!$N:$N,0),CHOOSE(COLUMNS($B47:B47),1,2,3,4,8,7,9,10,11,12,13)),"")</f>
        <v>AXGD-1354-0533</v>
      </c>
      <c r="C47" s="35"/>
      <c r="D47" s="19" t="str" cm="1">
        <f t="array" ref="D47">IFERROR(INDEX(データシート!$A:$M,MATCH(ROWS($B$17:C47),データシート!$N:$N,0),CHOOSE(COLUMNS($B47:C47),1,2,3,4,8,7,9,10,11,12,13)),"")</f>
        <v>SFP</v>
      </c>
      <c r="E47" s="19" t="str" cm="1">
        <f t="array" ref="E47">IFERROR(INDEX(データシート!$A:$M,MATCH(ROWS($B$17:D47),データシート!$N:$N,0),CHOOSE(COLUMNS($B47:D47),1,2,3,4,8,7,9,10,11,12,13)),"")</f>
        <v>1G</v>
      </c>
      <c r="F47" s="19" t="str" cm="1">
        <f t="array" ref="F47">IFERROR(INDEX(データシート!$A:$M,MATCH(ROWS($B$17:E47),データシート!$N:$N,0),CHOOSE(COLUMNS($B47:E47),1,2,3,4,8,7,9,10,11,12,13)),"")</f>
        <v>1000BASE-LX</v>
      </c>
      <c r="G47" s="19" t="str" cm="1">
        <f t="array" ref="G47">IFERROR(INDEX(データシート!$A:$M,MATCH(ROWS($B$17:F47),データシート!$N:$N,0),CHOOSE(COLUMNS($B47:F47),1,2,3,4,8,7,9,10,11,12,13)),"")</f>
        <v>2心</v>
      </c>
      <c r="H47" s="19" t="str" cm="1">
        <f t="array" ref="H47">IFERROR(INDEX(データシート!$A:$M,MATCH(ROWS($B$17:G47),データシート!$N:$N,0),CHOOSE(COLUMNS($B47:G47),1,2,3,4,8,7,9,10,11,12,13)),"")</f>
        <v>2m~15km</v>
      </c>
      <c r="I47" s="19" t="str" cm="1">
        <f t="array" ref="I47">IFERROR(INDEX(データシート!$A:$M,MATCH(ROWS($B$17:H47),データシート!$N:$N,0),CHOOSE(COLUMNS($B47:H47),1,2,3,4,8,7,9,10,11,12,13)),"")</f>
        <v>1.31μm</v>
      </c>
      <c r="J47" s="19" t="str" cm="1">
        <f t="array" ref="J47">IFERROR(INDEX(データシート!$A:$M,MATCH(ROWS($B$17:I47),データシート!$N:$N,0),CHOOSE(COLUMNS($B47:I47),1,2,3,4,8,7,9,10,11,12,13)),"")</f>
        <v>0~10.5dB</v>
      </c>
      <c r="K47" s="19" t="str" cm="1">
        <f t="array" ref="K47">IFERROR(INDEX(データシート!$A:$M,MATCH(ROWS($B$17:J47),データシート!$N:$N,0),CHOOSE(COLUMNS($B47:J47),1,2,3,4,8,7,9,10,11,12,13)),"")</f>
        <v>SMF</v>
      </c>
      <c r="L47" s="19" t="str" cm="1">
        <f t="array" ref="L47">IFERROR(INDEX(データシート!$A:$M,MATCH(ROWS($B$17:K47),データシート!$N:$N,0),CHOOSE(COLUMNS($B47:K47),1,2,3,4,8,7,9,10,11,12,13)),"")</f>
        <v>LC</v>
      </c>
      <c r="M47" s="20" cm="1">
        <f t="array" ref="M47">IFERROR(INDEX(データシート!$A:$M,MATCH(ROWS($B$17:L47),データシート!$N:$N,0),CHOOSE(COLUMNS($B47:L47),1,2,3,4,8,7,9,10,11,12,13)),"")</f>
        <v>24000</v>
      </c>
    </row>
    <row r="48" spans="2:13" x14ac:dyDescent="0.4">
      <c r="B48" s="35" t="str" cm="1">
        <f t="array" ref="B48">IFERROR(INDEX(データシート!$A:$M,MATCH(ROWS($B$17:B48),データシート!$N:$N,0),CHOOSE(COLUMNS($B48:B48),1,2,3,4,8,7,9,10,11,12,13)),"")</f>
        <v>AXGD-3354-0M01</v>
      </c>
      <c r="C48" s="35"/>
      <c r="D48" s="19" t="str" cm="1">
        <f t="array" ref="D48">IFERROR(INDEX(データシート!$A:$M,MATCH(ROWS($B$17:C48),データシート!$N:$N,0),CHOOSE(COLUMNS($B48:C48),1,2,3,4,8,7,9,10,11,12,13)),"")</f>
        <v>SFP</v>
      </c>
      <c r="E48" s="19" t="str" cm="1">
        <f t="array" ref="E48">IFERROR(INDEX(データシート!$A:$M,MATCH(ROWS($B$17:D48),データシート!$N:$N,0),CHOOSE(COLUMNS($B48:D48),1,2,3,4,8,7,9,10,11,12,13)),"")</f>
        <v>1G</v>
      </c>
      <c r="F48" s="19" t="str" cm="1">
        <f t="array" ref="F48">IFERROR(INDEX(データシート!$A:$M,MATCH(ROWS($B$17:E48),データシート!$N:$N,0),CHOOSE(COLUMNS($B48:E48),1,2,3,4,8,7,9,10,11,12,13)),"")</f>
        <v>1000BASE-X</v>
      </c>
      <c r="G48" s="19" t="str" cm="1">
        <f t="array" ref="G48">IFERROR(INDEX(データシート!$A:$M,MATCH(ROWS($B$17:F48),データシート!$N:$N,0),CHOOSE(COLUMNS($B48:F48),1,2,3,4,8,7,9,10,11,12,13)),"")</f>
        <v>2心</v>
      </c>
      <c r="H48" s="19" t="str" cm="1">
        <f t="array" ref="H48">IFERROR(INDEX(データシート!$A:$M,MATCH(ROWS($B$17:G48),データシート!$N:$N,0),CHOOSE(COLUMNS($B48:G48),1,2,3,4,8,7,9,10,11,12,13)),"")</f>
        <v>10~45km</v>
      </c>
      <c r="I48" s="19" t="str" cm="1">
        <f t="array" ref="I48">IFERROR(INDEX(データシート!$A:$M,MATCH(ROWS($B$17:H48),データシート!$N:$N,0),CHOOSE(COLUMNS($B48:H48),1,2,3,4,8,7,9,10,11,12,13)),"")</f>
        <v>1.31μm</v>
      </c>
      <c r="J48" s="19" t="str" cm="1">
        <f t="array" ref="J48">IFERROR(INDEX(データシート!$A:$M,MATCH(ROWS($B$17:I48),データシート!$N:$N,0),CHOOSE(COLUMNS($B48:I48),1,2,3,4,8,7,9,10,11,12,13)),"")</f>
        <v>6~22dB</v>
      </c>
      <c r="K48" s="19" t="str" cm="1">
        <f t="array" ref="K48">IFERROR(INDEX(データシート!$A:$M,MATCH(ROWS($B$17:J48),データシート!$N:$N,0),CHOOSE(COLUMNS($B48:J48),1,2,3,4,8,7,9,10,11,12,13)),"")</f>
        <v>SMF</v>
      </c>
      <c r="L48" s="19" t="str" cm="1">
        <f t="array" ref="L48">IFERROR(INDEX(データシート!$A:$M,MATCH(ROWS($B$17:K48),データシート!$N:$N,0),CHOOSE(COLUMNS($B48:K48),1,2,3,4,8,7,9,10,11,12,13)),"")</f>
        <v>LC</v>
      </c>
      <c r="M48" s="20" cm="1">
        <f t="array" ref="M48">IFERROR(INDEX(データシート!$A:$M,MATCH(ROWS($B$17:L48),データシート!$N:$N,0),CHOOSE(COLUMNS($B48:L48),1,2,3,4,8,7,9,10,11,12,13)),"")</f>
        <v>70000</v>
      </c>
    </row>
    <row r="49" spans="2:13" x14ac:dyDescent="0.4">
      <c r="B49" s="35" t="str" cm="1">
        <f t="array" ref="B49">IFERROR(INDEX(データシート!$A:$M,MATCH(ROWS($B$17:B49),データシート!$N:$N,0),CHOOSE(COLUMNS($B49:B49),1,2,3,4,8,7,9,10,11,12,13)),"")</f>
        <v>F413S27415-D</v>
      </c>
      <c r="C49" s="35"/>
      <c r="D49" s="19" t="str" cm="1">
        <f t="array" ref="D49">IFERROR(INDEX(データシート!$A:$M,MATCH(ROWS($B$17:C49),データシート!$N:$N,0),CHOOSE(COLUMNS($B49:C49),1,2,3,4,8,7,9,10,11,12,13)),"")</f>
        <v>SFP</v>
      </c>
      <c r="E49" s="19" t="str" cm="1">
        <f t="array" ref="E49">IFERROR(INDEX(データシート!$A:$M,MATCH(ROWS($B$17:D49),データシート!$N:$N,0),CHOOSE(COLUMNS($B49:D49),1,2,3,4,8,7,9,10,11,12,13)),"")</f>
        <v>1G</v>
      </c>
      <c r="F49" s="19" t="str" cm="1">
        <f t="array" ref="F49">IFERROR(INDEX(データシート!$A:$M,MATCH(ROWS($B$17:E49),データシート!$N:$N,0),CHOOSE(COLUMNS($B49:E49),1,2,3,4,8,7,9,10,11,12,13)),"")</f>
        <v>1000BASE-X</v>
      </c>
      <c r="G49" s="19" t="str" cm="1">
        <f t="array" ref="G49">IFERROR(INDEX(データシート!$A:$M,MATCH(ROWS($B$17:F49),データシート!$N:$N,0),CHOOSE(COLUMNS($B49:F49),1,2,3,4,8,7,9,10,11,12,13)),"")</f>
        <v>2心</v>
      </c>
      <c r="H49" s="19" t="str" cm="1">
        <f t="array" ref="H49">IFERROR(INDEX(データシート!$A:$M,MATCH(ROWS($B$17:G49),データシート!$N:$N,0),CHOOSE(COLUMNS($B49:G49),1,2,3,4,8,7,9,10,11,12,13)),"")</f>
        <v>15~80km</v>
      </c>
      <c r="I49" s="19" t="str" cm="1">
        <f t="array" ref="I49">IFERROR(INDEX(データシート!$A:$M,MATCH(ROWS($B$17:H49),データシート!$N:$N,0),CHOOSE(COLUMNS($B49:H49),1,2,3,4,8,7,9,10,11,12,13)),"")</f>
        <v>1.55μm</v>
      </c>
      <c r="J49" s="19" t="str" cm="1">
        <f t="array" ref="J49">IFERROR(INDEX(データシート!$A:$M,MATCH(ROWS($B$17:I49),データシート!$N:$N,0),CHOOSE(COLUMNS($B49:I49),1,2,3,4,8,7,9,10,11,12,13)),"")</f>
        <v>6~24dB</v>
      </c>
      <c r="K49" s="19" t="str" cm="1">
        <f t="array" ref="K49">IFERROR(INDEX(データシート!$A:$M,MATCH(ROWS($B$17:J49),データシート!$N:$N,0),CHOOSE(COLUMNS($B49:J49),1,2,3,4,8,7,9,10,11,12,13)),"")</f>
        <v>SMF,DSF</v>
      </c>
      <c r="L49" s="19" t="str" cm="1">
        <f t="array" ref="L49">IFERROR(INDEX(データシート!$A:$M,MATCH(ROWS($B$17:K49),データシート!$N:$N,0),CHOOSE(COLUMNS($B49:K49),1,2,3,4,8,7,9,10,11,12,13)),"")</f>
        <v>LC</v>
      </c>
      <c r="M49" s="20" cm="1">
        <f t="array" ref="M49">IFERROR(INDEX(データシート!$A:$M,MATCH(ROWS($B$17:L49),データシート!$N:$N,0),CHOOSE(COLUMNS($B49:L49),1,2,3,4,8,7,9,10,11,12,13)),"")</f>
        <v>200000</v>
      </c>
    </row>
    <row r="50" spans="2:13" x14ac:dyDescent="0.4">
      <c r="B50" s="35" t="str" cm="1">
        <f t="array" ref="B50">IFERROR(INDEX(データシート!$A:$M,MATCH(ROWS($B$17:B50),データシート!$N:$N,0),CHOOSE(COLUMNS($B50:B50),1,2,3,4,8,7,9,10,11,12,13)),"")</f>
        <v>F413L27415-D</v>
      </c>
      <c r="C50" s="35"/>
      <c r="D50" s="19" t="str" cm="1">
        <f t="array" ref="D50">IFERROR(INDEX(データシート!$A:$M,MATCH(ROWS($B$17:C50),データシート!$N:$N,0),CHOOSE(COLUMNS($B50:C50),1,2,3,4,8,7,9,10,11,12,13)),"")</f>
        <v>SFP</v>
      </c>
      <c r="E50" s="19" t="str" cm="1">
        <f t="array" ref="E50">IFERROR(INDEX(データシート!$A:$M,MATCH(ROWS($B$17:D50),データシート!$N:$N,0),CHOOSE(COLUMNS($B50:D50),1,2,3,4,8,7,9,10,11,12,13)),"")</f>
        <v>1G</v>
      </c>
      <c r="F50" s="19" t="str" cm="1">
        <f t="array" ref="F50">IFERROR(INDEX(データシート!$A:$M,MATCH(ROWS($B$17:E50),データシート!$N:$N,0),CHOOSE(COLUMNS($B50:E50),1,2,3,4,8,7,9,10,11,12,13)),"")</f>
        <v>1000BASE-X</v>
      </c>
      <c r="G50" s="19" t="str" cm="1">
        <f t="array" ref="G50">IFERROR(INDEX(データシート!$A:$M,MATCH(ROWS($B$17:F50),データシート!$N:$N,0),CHOOSE(COLUMNS($B50:F50),1,2,3,4,8,7,9,10,11,12,13)),"")</f>
        <v>2心</v>
      </c>
      <c r="H50" s="19" t="str" cm="1">
        <f t="array" ref="H50">IFERROR(INDEX(データシート!$A:$M,MATCH(ROWS($B$17:G50),データシート!$N:$N,0),CHOOSE(COLUMNS($B50:G50),1,2,3,4,8,7,9,10,11,12,13)),"")</f>
        <v>40~115km</v>
      </c>
      <c r="I50" s="19" t="str" cm="1">
        <f t="array" ref="I50">IFERROR(INDEX(データシート!$A:$M,MATCH(ROWS($B$17:H50),データシート!$N:$N,0),CHOOSE(COLUMNS($B50:H50),1,2,3,4,8,7,9,10,11,12,13)),"")</f>
        <v>1.55μm</v>
      </c>
      <c r="J50" s="19" t="str" cm="1">
        <f t="array" ref="J50">IFERROR(INDEX(データシート!$A:$M,MATCH(ROWS($B$17:I50),データシート!$N:$N,0),CHOOSE(COLUMNS($B50:I50),1,2,3,4,8,7,9,10,11,12,13)),"")</f>
        <v>13~32dB</v>
      </c>
      <c r="K50" s="19" t="str" cm="1">
        <f t="array" ref="K50">IFERROR(INDEX(データシート!$A:$M,MATCH(ROWS($B$17:J50),データシート!$N:$N,0),CHOOSE(COLUMNS($B50:J50),1,2,3,4,8,7,9,10,11,12,13)),"")</f>
        <v>SMF,DSF</v>
      </c>
      <c r="L50" s="19" t="str" cm="1">
        <f t="array" ref="L50">IFERROR(INDEX(データシート!$A:$M,MATCH(ROWS($B$17:K50),データシート!$N:$N,0),CHOOSE(COLUMNS($B50:K50),1,2,3,4,8,7,9,10,11,12,13)),"")</f>
        <v>LC</v>
      </c>
      <c r="M50" s="20" cm="1">
        <f t="array" ref="M50">IFERROR(INDEX(データシート!$A:$M,MATCH(ROWS($B$17:L50),データシート!$N:$N,0),CHOOSE(COLUMNS($B50:L50),1,2,3,4,8,7,9,10,11,12,13)),"")</f>
        <v>290000</v>
      </c>
    </row>
    <row r="51" spans="2:13" x14ac:dyDescent="0.4">
      <c r="B51" s="35" t="str" cm="1">
        <f t="array" ref="B51">IFERROR(INDEX(データシート!$A:$M,MATCH(ROWS($B$17:B51),データシート!$N:$N,0),CHOOSE(COLUMNS($B51:B51),1,2,3,4,8,7,9,10,11,12,13)),"")</f>
        <v>SPS-73200BWG</v>
      </c>
      <c r="C51" s="35"/>
      <c r="D51" s="19" t="str" cm="1">
        <f t="array" ref="D51">IFERROR(INDEX(データシート!$A:$M,MATCH(ROWS($B$17:C51),データシート!$N:$N,0),CHOOSE(COLUMNS($B51:C51),1,2,3,4,8,7,9,10,11,12,13)),"")</f>
        <v>SFP</v>
      </c>
      <c r="E51" s="19" t="str" cm="1">
        <f t="array" ref="E51">IFERROR(INDEX(データシート!$A:$M,MATCH(ROWS($B$17:D51),データシート!$N:$N,0),CHOOSE(COLUMNS($B51:D51),1,2,3,4,8,7,9,10,11,12,13)),"")</f>
        <v>1G</v>
      </c>
      <c r="F51" s="19" t="str" cm="1">
        <f t="array" ref="F51">IFERROR(INDEX(データシート!$A:$M,MATCH(ROWS($B$17:E51),データシート!$N:$N,0),CHOOSE(COLUMNS($B51:E51),1,2,3,4,8,7,9,10,11,12,13)),"")</f>
        <v>1000BASE-X</v>
      </c>
      <c r="G51" s="19" t="str" cm="1">
        <f t="array" ref="G51">IFERROR(INDEX(データシート!$A:$M,MATCH(ROWS($B$17:F51),データシート!$N:$N,0),CHOOSE(COLUMNS($B51:F51),1,2,3,4,8,7,9,10,11,12,13)),"")</f>
        <v>2心</v>
      </c>
      <c r="H51" s="19" t="str" cm="1">
        <f t="array" ref="H51">IFERROR(INDEX(データシート!$A:$M,MATCH(ROWS($B$17:G51),データシート!$N:$N,0),CHOOSE(COLUMNS($B51:G51),1,2,3,4,8,7,9,10,11,12,13)),"")</f>
        <v>60~150km</v>
      </c>
      <c r="I51" s="19" t="str" cm="1">
        <f t="array" ref="I51">IFERROR(INDEX(データシート!$A:$M,MATCH(ROWS($B$17:H51),データシート!$N:$N,0),CHOOSE(COLUMNS($B51:H51),1,2,3,4,8,7,9,10,11,12,13)),"")</f>
        <v>1.55μm</v>
      </c>
      <c r="J51" s="19" t="str" cm="1">
        <f t="array" ref="J51">IFERROR(INDEX(データシート!$A:$M,MATCH(ROWS($B$17:I51),データシート!$N:$N,0),CHOOSE(COLUMNS($B51:I51),1,2,3,4,8,7,9,10,11,12,13)),"")</f>
        <v>18~41dB</v>
      </c>
      <c r="K51" s="19" t="str" cm="1">
        <f t="array" ref="K51">IFERROR(INDEX(データシート!$A:$M,MATCH(ROWS($B$17:J51),データシート!$N:$N,0),CHOOSE(COLUMNS($B51:J51),1,2,3,4,8,7,9,10,11,12,13)),"")</f>
        <v>SMF,DSF</v>
      </c>
      <c r="L51" s="19" t="str" cm="1">
        <f t="array" ref="L51">IFERROR(INDEX(データシート!$A:$M,MATCH(ROWS($B$17:K51),データシート!$N:$N,0),CHOOSE(COLUMNS($B51:K51),1,2,3,4,8,7,9,10,11,12,13)),"")</f>
        <v>LC</v>
      </c>
      <c r="M51" s="20" cm="1">
        <f t="array" ref="M51">IFERROR(INDEX(データシート!$A:$M,MATCH(ROWS($B$17:L51),データシート!$N:$N,0),CHOOSE(COLUMNS($B51:L51),1,2,3,4,8,7,9,10,11,12,13)),"")</f>
        <v>541200</v>
      </c>
    </row>
    <row r="52" spans="2:13" x14ac:dyDescent="0.4">
      <c r="B52" s="35" t="str" cm="1">
        <f t="array" ref="B52">IFERROR(INDEX(データシート!$A:$M,MATCH(ROWS($B$17:B52),データシート!$N:$N,0),CHOOSE(COLUMNS($B52:B52),1,2,3,4,8,7,9,10,11,12,13)),"")</f>
        <v>AXGD-1654-0583</v>
      </c>
      <c r="C52" s="35"/>
      <c r="D52" s="19" t="str" cm="1">
        <f t="array" ref="D52">IFERROR(INDEX(データシート!$A:$M,MATCH(ROWS($B$17:C52),データシート!$N:$N,0),CHOOSE(COLUMNS($B52:C52),1,2,3,4,8,7,9,10,11,12,13)),"")</f>
        <v>SFP</v>
      </c>
      <c r="E52" s="19" t="str" cm="1">
        <f t="array" ref="E52">IFERROR(INDEX(データシート!$A:$M,MATCH(ROWS($B$17:D52),データシート!$N:$N,0),CHOOSE(COLUMNS($B52:D52),1,2,3,4,8,7,9,10,11,12,13)),"")</f>
        <v>1G</v>
      </c>
      <c r="F52" s="19" t="str" cm="1">
        <f t="array" ref="F52">IFERROR(INDEX(データシート!$A:$M,MATCH(ROWS($B$17:E52),データシート!$N:$N,0),CHOOSE(COLUMNS($B52:E52),1,2,3,4,8,7,9,10,11,12,13)),"")</f>
        <v>1000BASE-X</v>
      </c>
      <c r="G52" s="19" t="str" cm="1">
        <f t="array" ref="G52">IFERROR(INDEX(データシート!$A:$M,MATCH(ROWS($B$17:F52),データシート!$N:$N,0),CHOOSE(COLUMNS($B52:F52),1,2,3,4,8,7,9,10,11,12,13)),"")</f>
        <v>1心</v>
      </c>
      <c r="H52" s="19" t="str" cm="1">
        <f t="array" ref="H52">IFERROR(INDEX(データシート!$A:$M,MATCH(ROWS($B$17:G52),データシート!$N:$N,0),CHOOSE(COLUMNS($B52:G52),1,2,3,4,8,7,9,10,11,12,13)),"")</f>
        <v>2m~30km</v>
      </c>
      <c r="I52" s="19" t="str" cm="1">
        <f t="array" ref="I52">IFERROR(INDEX(データシート!$A:$M,MATCH(ROWS($B$17:H52),データシート!$N:$N,0),CHOOSE(COLUMNS($B52:H52),1,2,3,4,8,7,9,10,11,12,13)),"")</f>
        <v>1.31μm</v>
      </c>
      <c r="J52" s="19" t="str" cm="1">
        <f t="array" ref="J52">IFERROR(INDEX(データシート!$A:$M,MATCH(ROWS($B$17:I52),データシート!$N:$N,0),CHOOSE(COLUMNS($B52:I52),1,2,3,4,8,7,9,10,11,12,13)),"")</f>
        <v>0~15dB</v>
      </c>
      <c r="K52" s="19" t="str" cm="1">
        <f t="array" ref="K52">IFERROR(INDEX(データシート!$A:$M,MATCH(ROWS($B$17:J52),データシート!$N:$N,0),CHOOSE(COLUMNS($B52:J52),1,2,3,4,8,7,9,10,11,12,13)),"")</f>
        <v>SMF</v>
      </c>
      <c r="L52" s="19" t="str" cm="1">
        <f t="array" ref="L52">IFERROR(INDEX(データシート!$A:$M,MATCH(ROWS($B$17:K52),データシート!$N:$N,0),CHOOSE(COLUMNS($B52:K52),1,2,3,4,8,7,9,10,11,12,13)),"")</f>
        <v>LC</v>
      </c>
      <c r="M52" s="20" cm="1">
        <f t="array" ref="M52">IFERROR(INDEX(データシート!$A:$M,MATCH(ROWS($B$17:L52),データシート!$N:$N,0),CHOOSE(COLUMNS($B52:L52),1,2,3,4,8,7,9,10,11,12,13)),"")</f>
        <v>60000</v>
      </c>
    </row>
    <row r="53" spans="2:13" x14ac:dyDescent="0.4">
      <c r="B53" s="35" t="str" cm="1">
        <f t="array" ref="B53">IFERROR(INDEX(データシート!$A:$M,MATCH(ROWS($B$17:B53),データシート!$N:$N,0),CHOOSE(COLUMNS($B53:B53),1,2,3,4,8,7,9,10,11,12,13)),"")</f>
        <v>AXGD-3754-0583</v>
      </c>
      <c r="C53" s="35"/>
      <c r="D53" s="19" t="str" cm="1">
        <f t="array" ref="D53">IFERROR(INDEX(データシート!$A:$M,MATCH(ROWS($B$17:C53),データシート!$N:$N,0),CHOOSE(COLUMNS($B53:C53),1,2,3,4,8,7,9,10,11,12,13)),"")</f>
        <v>SFP</v>
      </c>
      <c r="E53" s="19" t="str" cm="1">
        <f t="array" ref="E53">IFERROR(INDEX(データシート!$A:$M,MATCH(ROWS($B$17:D53),データシート!$N:$N,0),CHOOSE(COLUMNS($B53:D53),1,2,3,4,8,7,9,10,11,12,13)),"")</f>
        <v>1G</v>
      </c>
      <c r="F53" s="19" t="str" cm="1">
        <f t="array" ref="F53">IFERROR(INDEX(データシート!$A:$M,MATCH(ROWS($B$17:E53),データシート!$N:$N,0),CHOOSE(COLUMNS($B53:E53),1,2,3,4,8,7,9,10,11,12,13)),"")</f>
        <v>1000BASE-X</v>
      </c>
      <c r="G53" s="19" t="str" cm="1">
        <f t="array" ref="G53">IFERROR(INDEX(データシート!$A:$M,MATCH(ROWS($B$17:F53),データシート!$N:$N,0),CHOOSE(COLUMNS($B53:F53),1,2,3,4,8,7,9,10,11,12,13)),"")</f>
        <v>1心</v>
      </c>
      <c r="H53" s="19" t="str" cm="1">
        <f t="array" ref="H53">IFERROR(INDEX(データシート!$A:$M,MATCH(ROWS($B$17:G53),データシート!$N:$N,0),CHOOSE(COLUMNS($B53:G53),1,2,3,4,8,7,9,10,11,12,13)),"")</f>
        <v>2m~30km</v>
      </c>
      <c r="I53" s="19" t="str" cm="1">
        <f t="array" ref="I53">IFERROR(INDEX(データシート!$A:$M,MATCH(ROWS($B$17:H53),データシート!$N:$N,0),CHOOSE(COLUMNS($B53:H53),1,2,3,4,8,7,9,10,11,12,13)),"")</f>
        <v>1.55μm</v>
      </c>
      <c r="J53" s="19" t="str" cm="1">
        <f t="array" ref="J53">IFERROR(INDEX(データシート!$A:$M,MATCH(ROWS($B$17:I53),データシート!$N:$N,0),CHOOSE(COLUMNS($B53:I53),1,2,3,4,8,7,9,10,11,12,13)),"")</f>
        <v>0~15dB</v>
      </c>
      <c r="K53" s="19" t="str" cm="1">
        <f t="array" ref="K53">IFERROR(INDEX(データシート!$A:$M,MATCH(ROWS($B$17:J53),データシート!$N:$N,0),CHOOSE(COLUMNS($B53:J53),1,2,3,4,8,7,9,10,11,12,13)),"")</f>
        <v>SMF</v>
      </c>
      <c r="L53" s="19" t="str" cm="1">
        <f t="array" ref="L53">IFERROR(INDEX(データシート!$A:$M,MATCH(ROWS($B$17:K53),データシート!$N:$N,0),CHOOSE(COLUMNS($B53:K53),1,2,3,4,8,7,9,10,11,12,13)),"")</f>
        <v>LC</v>
      </c>
      <c r="M53" s="20" cm="1">
        <f t="array" ref="M53">IFERROR(INDEX(データシート!$A:$M,MATCH(ROWS($B$17:L53),データシート!$N:$N,0),CHOOSE(COLUMNS($B53:L53),1,2,3,4,8,7,9,10,11,12,13)),"")</f>
        <v>60000</v>
      </c>
    </row>
    <row r="54" spans="2:13" x14ac:dyDescent="0.4">
      <c r="B54" s="35" t="str" cm="1">
        <f t="array" ref="B54">IFERROR(INDEX(データシート!$A:$M,MATCH(ROWS($B$17:B54),データシート!$N:$N,0),CHOOSE(COLUMNS($B54:B54),1,2,3,4,8,7,9,10,11,12,13)),"")</f>
        <v>AXGD-3654-0M03</v>
      </c>
      <c r="C54" s="35"/>
      <c r="D54" s="19" t="str" cm="1">
        <f t="array" ref="D54">IFERROR(INDEX(データシート!$A:$M,MATCH(ROWS($B$17:C54),データシート!$N:$N,0),CHOOSE(COLUMNS($B54:C54),1,2,3,4,8,7,9,10,11,12,13)),"")</f>
        <v>SFP</v>
      </c>
      <c r="E54" s="19" t="str" cm="1">
        <f t="array" ref="E54">IFERROR(INDEX(データシート!$A:$M,MATCH(ROWS($B$17:D54),データシート!$N:$N,0),CHOOSE(COLUMNS($B54:D54),1,2,3,4,8,7,9,10,11,12,13)),"")</f>
        <v>1G</v>
      </c>
      <c r="F54" s="19" t="str" cm="1">
        <f t="array" ref="F54">IFERROR(INDEX(データシート!$A:$M,MATCH(ROWS($B$17:E54),データシート!$N:$N,0),CHOOSE(COLUMNS($B54:E54),1,2,3,4,8,7,9,10,11,12,13)),"")</f>
        <v>1000BASE-X</v>
      </c>
      <c r="G54" s="19" t="str" cm="1">
        <f t="array" ref="G54">IFERROR(INDEX(データシート!$A:$M,MATCH(ROWS($B$17:F54),データシート!$N:$N,0),CHOOSE(COLUMNS($B54:F54),1,2,3,4,8,7,9,10,11,12,13)),"")</f>
        <v>1心</v>
      </c>
      <c r="H54" s="19" t="str" cm="1">
        <f t="array" ref="H54">IFERROR(INDEX(データシート!$A:$M,MATCH(ROWS($B$17:G54),データシート!$N:$N,0),CHOOSE(COLUMNS($B54:G54),1,2,3,4,8,7,9,10,11,12,13)),"")</f>
        <v>15~55km</v>
      </c>
      <c r="I54" s="19" t="str" cm="1">
        <f t="array" ref="I54">IFERROR(INDEX(データシート!$A:$M,MATCH(ROWS($B$17:H54),データシート!$N:$N,0),CHOOSE(COLUMNS($B54:H54),1,2,3,4,8,7,9,10,11,12,13)),"")</f>
        <v>1.31μm</v>
      </c>
      <c r="J54" s="19" t="str" cm="1">
        <f t="array" ref="J54">IFERROR(INDEX(データシート!$A:$M,MATCH(ROWS($B$17:I54),データシート!$N:$N,0),CHOOSE(COLUMNS($B54:I54),1,2,3,4,8,7,9,10,11,12,13)),"")</f>
        <v>6~23dB</v>
      </c>
      <c r="K54" s="19" t="str" cm="1">
        <f t="array" ref="K54">IFERROR(INDEX(データシート!$A:$M,MATCH(ROWS($B$17:J54),データシート!$N:$N,0),CHOOSE(COLUMNS($B54:J54),1,2,3,4,8,7,9,10,11,12,13)),"")</f>
        <v>SMF</v>
      </c>
      <c r="L54" s="19" t="str" cm="1">
        <f t="array" ref="L54">IFERROR(INDEX(データシート!$A:$M,MATCH(ROWS($B$17:K54),データシート!$N:$N,0),CHOOSE(COLUMNS($B54:K54),1,2,3,4,8,7,9,10,11,12,13)),"")</f>
        <v>LC</v>
      </c>
      <c r="M54" s="20" cm="1">
        <f t="array" ref="M54">IFERROR(INDEX(データシート!$A:$M,MATCH(ROWS($B$17:L54),データシート!$N:$N,0),CHOOSE(COLUMNS($B54:L54),1,2,3,4,8,7,9,10,11,12,13)),"")</f>
        <v>80000</v>
      </c>
    </row>
    <row r="55" spans="2:13" x14ac:dyDescent="0.4">
      <c r="B55" s="35" t="str" cm="1">
        <f t="array" ref="B55">IFERROR(INDEX(データシート!$A:$M,MATCH(ROWS($B$17:B55),データシート!$N:$N,0),CHOOSE(COLUMNS($B55:B55),1,2,3,4,8,7,9,10,11,12,13)),"")</f>
        <v>AXGD-3754-0M04</v>
      </c>
      <c r="C55" s="35"/>
      <c r="D55" s="19" t="str" cm="1">
        <f t="array" ref="D55">IFERROR(INDEX(データシート!$A:$M,MATCH(ROWS($B$17:C55),データシート!$N:$N,0),CHOOSE(COLUMNS($B55:C55),1,2,3,4,8,7,9,10,11,12,13)),"")</f>
        <v>SFP</v>
      </c>
      <c r="E55" s="19" t="str" cm="1">
        <f t="array" ref="E55">IFERROR(INDEX(データシート!$A:$M,MATCH(ROWS($B$17:D55),データシート!$N:$N,0),CHOOSE(COLUMNS($B55:D55),1,2,3,4,8,7,9,10,11,12,13)),"")</f>
        <v>1G</v>
      </c>
      <c r="F55" s="19" t="str" cm="1">
        <f t="array" ref="F55">IFERROR(INDEX(データシート!$A:$M,MATCH(ROWS($B$17:E55),データシート!$N:$N,0),CHOOSE(COLUMNS($B55:E55),1,2,3,4,8,7,9,10,11,12,13)),"")</f>
        <v>1000BASE-X</v>
      </c>
      <c r="G55" s="19" t="str" cm="1">
        <f t="array" ref="G55">IFERROR(INDEX(データシート!$A:$M,MATCH(ROWS($B$17:F55),データシート!$N:$N,0),CHOOSE(COLUMNS($B55:F55),1,2,3,4,8,7,9,10,11,12,13)),"")</f>
        <v>1心</v>
      </c>
      <c r="H55" s="19" t="str" cm="1">
        <f t="array" ref="H55">IFERROR(INDEX(データシート!$A:$M,MATCH(ROWS($B$17:G55),データシート!$N:$N,0),CHOOSE(COLUMNS($B55:G55),1,2,3,4,8,7,9,10,11,12,13)),"")</f>
        <v>15~55km</v>
      </c>
      <c r="I55" s="19" t="str" cm="1">
        <f t="array" ref="I55">IFERROR(INDEX(データシート!$A:$M,MATCH(ROWS($B$17:H55),データシート!$N:$N,0),CHOOSE(COLUMNS($B55:H55),1,2,3,4,8,7,9,10,11,12,13)),"")</f>
        <v>1.55μm</v>
      </c>
      <c r="J55" s="19" t="str" cm="1">
        <f t="array" ref="J55">IFERROR(INDEX(データシート!$A:$M,MATCH(ROWS($B$17:I55),データシート!$N:$N,0),CHOOSE(COLUMNS($B55:I55),1,2,3,4,8,7,9,10,11,12,13)),"")</f>
        <v>6~25dB</v>
      </c>
      <c r="K55" s="19" t="str" cm="1">
        <f t="array" ref="K55">IFERROR(INDEX(データシート!$A:$M,MATCH(ROWS($B$17:J55),データシート!$N:$N,0),CHOOSE(COLUMNS($B55:J55),1,2,3,4,8,7,9,10,11,12,13)),"")</f>
        <v>SMF</v>
      </c>
      <c r="L55" s="19" t="str" cm="1">
        <f t="array" ref="L55">IFERROR(INDEX(データシート!$A:$M,MATCH(ROWS($B$17:K55),データシート!$N:$N,0),CHOOSE(COLUMNS($B55:K55),1,2,3,4,8,7,9,10,11,12,13)),"")</f>
        <v>LC</v>
      </c>
      <c r="M55" s="20" cm="1">
        <f t="array" ref="M55">IFERROR(INDEX(データシート!$A:$M,MATCH(ROWS($B$17:L55),データシート!$N:$N,0),CHOOSE(COLUMNS($B55:L55),1,2,3,4,8,7,9,10,11,12,13)),"")</f>
        <v>80000</v>
      </c>
    </row>
    <row r="56" spans="2:13" x14ac:dyDescent="0.4">
      <c r="B56" s="35" t="str" cm="1">
        <f t="array" ref="B56">IFERROR(INDEX(データシート!$A:$M,MATCH(ROWS($B$17:B56),データシート!$N:$N,0),CHOOSE(COLUMNS($B56:B56),1,2,3,4,8,7,9,10,11,12,13)),"")</f>
        <v>SPB-77120BLW-1510G</v>
      </c>
      <c r="C56" s="35"/>
      <c r="D56" s="19" t="str" cm="1">
        <f t="array" ref="D56">IFERROR(INDEX(データシート!$A:$M,MATCH(ROWS($B$17:C56),データシート!$N:$N,0),CHOOSE(COLUMNS($B56:C56),1,2,3,4,8,7,9,10,11,12,13)),"")</f>
        <v>SFP</v>
      </c>
      <c r="E56" s="19" t="str" cm="1">
        <f t="array" ref="E56">IFERROR(INDEX(データシート!$A:$M,MATCH(ROWS($B$17:D56),データシート!$N:$N,0),CHOOSE(COLUMNS($B56:D56),1,2,3,4,8,7,9,10,11,12,13)),"")</f>
        <v>1G</v>
      </c>
      <c r="F56" s="19" t="str" cm="1">
        <f t="array" ref="F56">IFERROR(INDEX(データシート!$A:$M,MATCH(ROWS($B$17:E56),データシート!$N:$N,0),CHOOSE(COLUMNS($B56:E56),1,2,3,4,8,7,9,10,11,12,13)),"")</f>
        <v>1000BASE-X</v>
      </c>
      <c r="G56" s="19" t="str" cm="1">
        <f t="array" ref="G56">IFERROR(INDEX(データシート!$A:$M,MATCH(ROWS($B$17:F56),データシート!$N:$N,0),CHOOSE(COLUMNS($B56:F56),1,2,3,4,8,7,9,10,11,12,13)),"")</f>
        <v>1心</v>
      </c>
      <c r="H56" s="19" t="str" cm="1">
        <f t="array" ref="H56">IFERROR(INDEX(データシート!$A:$M,MATCH(ROWS($B$17:G56),データシート!$N:$N,0),CHOOSE(COLUMNS($B56:G56),1,2,3,4,8,7,9,10,11,12,13)),"")</f>
        <v>40~110km</v>
      </c>
      <c r="I56" s="19" t="str" cm="1">
        <f t="array" ref="I56">IFERROR(INDEX(データシート!$A:$M,MATCH(ROWS($B$17:H56),データシート!$N:$N,0),CHOOSE(COLUMNS($B56:H56),1,2,3,4,8,7,9,10,11,12,13)),"")</f>
        <v>1.50μm</v>
      </c>
      <c r="J56" s="19" t="str" cm="1">
        <f t="array" ref="J56">IFERROR(INDEX(データシート!$A:$M,MATCH(ROWS($B$17:I56),データシート!$N:$N,0),CHOOSE(COLUMNS($B56:I56),1,2,3,4,8,7,9,10,11,12,13)),"")</f>
        <v>12~31dB</v>
      </c>
      <c r="K56" s="19" t="str" cm="1">
        <f t="array" ref="K56">IFERROR(INDEX(データシート!$A:$M,MATCH(ROWS($B$17:J56),データシート!$N:$N,0),CHOOSE(COLUMNS($B56:J56),1,2,3,4,8,7,9,10,11,12,13)),"")</f>
        <v>SMF,DSF</v>
      </c>
      <c r="L56" s="19" t="str" cm="1">
        <f t="array" ref="L56">IFERROR(INDEX(データシート!$A:$M,MATCH(ROWS($B$17:K56),データシート!$N:$N,0),CHOOSE(COLUMNS($B56:K56),1,2,3,4,8,7,9,10,11,12,13)),"")</f>
        <v>LC</v>
      </c>
      <c r="M56" s="20" cm="1">
        <f t="array" ref="M56">IFERROR(INDEX(データシート!$A:$M,MATCH(ROWS($B$17:L56),データシート!$N:$N,0),CHOOSE(COLUMNS($B56:L56),1,2,3,4,8,7,9,10,11,12,13)),"")</f>
        <v>374000</v>
      </c>
    </row>
    <row r="57" spans="2:13" x14ac:dyDescent="0.4">
      <c r="B57" s="35" t="str" cm="1">
        <f t="array" ref="B57">IFERROR(INDEX(データシート!$A:$M,MATCH(ROWS($B$17:B57),データシート!$N:$N,0),CHOOSE(COLUMNS($B57:B57),1,2,3,4,8,7,9,10,11,12,13)),"")</f>
        <v>SPB-77120BLW-1590G</v>
      </c>
      <c r="C57" s="35"/>
      <c r="D57" s="19" t="str" cm="1">
        <f t="array" ref="D57">IFERROR(INDEX(データシート!$A:$M,MATCH(ROWS($B$17:C57),データシート!$N:$N,0),CHOOSE(COLUMNS($B57:C57),1,2,3,4,8,7,9,10,11,12,13)),"")</f>
        <v>SFP</v>
      </c>
      <c r="E57" s="19" t="str" cm="1">
        <f t="array" ref="E57">IFERROR(INDEX(データシート!$A:$M,MATCH(ROWS($B$17:D57),データシート!$N:$N,0),CHOOSE(COLUMNS($B57:D57),1,2,3,4,8,7,9,10,11,12,13)),"")</f>
        <v>1G</v>
      </c>
      <c r="F57" s="19" t="str" cm="1">
        <f t="array" ref="F57">IFERROR(INDEX(データシート!$A:$M,MATCH(ROWS($B$17:E57),データシート!$N:$N,0),CHOOSE(COLUMNS($B57:E57),1,2,3,4,8,7,9,10,11,12,13)),"")</f>
        <v>1000BASE-X</v>
      </c>
      <c r="G57" s="19" t="str" cm="1">
        <f t="array" ref="G57">IFERROR(INDEX(データシート!$A:$M,MATCH(ROWS($B$17:F57),データシート!$N:$N,0),CHOOSE(COLUMNS($B57:F57),1,2,3,4,8,7,9,10,11,12,13)),"")</f>
        <v>1心</v>
      </c>
      <c r="H57" s="19" t="str" cm="1">
        <f t="array" ref="H57">IFERROR(INDEX(データシート!$A:$M,MATCH(ROWS($B$17:G57),データシート!$N:$N,0),CHOOSE(COLUMNS($B57:G57),1,2,3,4,8,7,9,10,11,12,13)),"")</f>
        <v>40~110km</v>
      </c>
      <c r="I57" s="19" t="str" cm="1">
        <f t="array" ref="I57">IFERROR(INDEX(データシート!$A:$M,MATCH(ROWS($B$17:H57),データシート!$N:$N,0),CHOOSE(COLUMNS($B57:H57),1,2,3,4,8,7,9,10,11,12,13)),"")</f>
        <v>1.60μm</v>
      </c>
      <c r="J57" s="19" t="str" cm="1">
        <f t="array" ref="J57">IFERROR(INDEX(データシート!$A:$M,MATCH(ROWS($B$17:I57),データシート!$N:$N,0),CHOOSE(COLUMNS($B57:I57),1,2,3,4,8,7,9,10,11,12,13)),"")</f>
        <v>12~31dB</v>
      </c>
      <c r="K57" s="19" t="str" cm="1">
        <f t="array" ref="K57">IFERROR(INDEX(データシート!$A:$M,MATCH(ROWS($B$17:J57),データシート!$N:$N,0),CHOOSE(COLUMNS($B57:J57),1,2,3,4,8,7,9,10,11,12,13)),"")</f>
        <v>SMF,DSF</v>
      </c>
      <c r="L57" s="19" t="str" cm="1">
        <f t="array" ref="L57">IFERROR(INDEX(データシート!$A:$M,MATCH(ROWS($B$17:K57),データシート!$N:$N,0),CHOOSE(COLUMNS($B57:K57),1,2,3,4,8,7,9,10,11,12,13)),"")</f>
        <v>LC</v>
      </c>
      <c r="M57" s="20" cm="1">
        <f t="array" ref="M57">IFERROR(INDEX(データシート!$A:$M,MATCH(ROWS($B$17:L57),データシート!$N:$N,0),CHOOSE(COLUMNS($B57:L57),1,2,3,4,8,7,9,10,11,12,13)),"")</f>
        <v>374000</v>
      </c>
    </row>
    <row r="58" spans="2:13" x14ac:dyDescent="0.4">
      <c r="B58" s="35" t="str" cm="1">
        <f t="array" ref="B58">IFERROR(INDEX(データシート!$A:$M,MATCH(ROWS($B$17:B58),データシート!$N:$N,0),CHOOSE(COLUMNS($B58:B58),1,2,3,4,8,7,9,10,11,12,13)),"")</f>
        <v>SPB-77160BLW-1510G</v>
      </c>
      <c r="C58" s="35"/>
      <c r="D58" s="19" t="str" cm="1">
        <f t="array" ref="D58">IFERROR(INDEX(データシート!$A:$M,MATCH(ROWS($B$17:C58),データシート!$N:$N,0),CHOOSE(COLUMNS($B58:C58),1,2,3,4,8,7,9,10,11,12,13)),"")</f>
        <v>SFP</v>
      </c>
      <c r="E58" s="19" t="str" cm="1">
        <f t="array" ref="E58">IFERROR(INDEX(データシート!$A:$M,MATCH(ROWS($B$17:D58),データシート!$N:$N,0),CHOOSE(COLUMNS($B58:D58),1,2,3,4,8,7,9,10,11,12,13)),"")</f>
        <v>1G</v>
      </c>
      <c r="F58" s="19" t="str" cm="1">
        <f t="array" ref="F58">IFERROR(INDEX(データシート!$A:$M,MATCH(ROWS($B$17:E58),データシート!$N:$N,0),CHOOSE(COLUMNS($B58:E58),1,2,3,4,8,7,9,10,11,12,13)),"")</f>
        <v>1000BASE-X</v>
      </c>
      <c r="G58" s="19" t="str" cm="1">
        <f t="array" ref="G58">IFERROR(INDEX(データシート!$A:$M,MATCH(ROWS($B$17:F58),データシート!$N:$N,0),CHOOSE(COLUMNS($B58:F58),1,2,3,4,8,7,9,10,11,12,13)),"")</f>
        <v>1心</v>
      </c>
      <c r="H58" s="19" t="str" cm="1">
        <f t="array" ref="H58">IFERROR(INDEX(データシート!$A:$M,MATCH(ROWS($B$17:G58),データシート!$N:$N,0),CHOOSE(COLUMNS($B58:G58),1,2,3,4,8,7,9,10,11,12,13)),"")</f>
        <v>50~135km</v>
      </c>
      <c r="I58" s="19" t="str" cm="1">
        <f t="array" ref="I58">IFERROR(INDEX(データシート!$A:$M,MATCH(ROWS($B$17:H58),データシート!$N:$N,0),CHOOSE(COLUMNS($B58:H58),1,2,3,4,8,7,9,10,11,12,13)),"")</f>
        <v>1.50μm</v>
      </c>
      <c r="J58" s="19" t="str" cm="1">
        <f t="array" ref="J58">IFERROR(INDEX(データシート!$A:$M,MATCH(ROWS($B$17:I58),データシート!$N:$N,0),CHOOSE(COLUMNS($B58:I58),1,2,3,4,8,7,9,10,11,12,13)),"")</f>
        <v>15~37dB</v>
      </c>
      <c r="K58" s="19" t="str" cm="1">
        <f t="array" ref="K58">IFERROR(INDEX(データシート!$A:$M,MATCH(ROWS($B$17:J58),データシート!$N:$N,0),CHOOSE(COLUMNS($B58:J58),1,2,3,4,8,7,9,10,11,12,13)),"")</f>
        <v>SMF,DSF</v>
      </c>
      <c r="L58" s="19" t="str" cm="1">
        <f t="array" ref="L58">IFERROR(INDEX(データシート!$A:$M,MATCH(ROWS($B$17:K58),データシート!$N:$N,0),CHOOSE(COLUMNS($B58:K58),1,2,3,4,8,7,9,10,11,12,13)),"")</f>
        <v>LC</v>
      </c>
      <c r="M58" s="20" cm="1">
        <f t="array" ref="M58">IFERROR(INDEX(データシート!$A:$M,MATCH(ROWS($B$17:L58),データシート!$N:$N,0),CHOOSE(COLUMNS($B58:L58),1,2,3,4,8,7,9,10,11,12,13)),"")</f>
        <v>585000</v>
      </c>
    </row>
    <row r="59" spans="2:13" x14ac:dyDescent="0.4">
      <c r="B59" s="35" t="str" cm="1">
        <f t="array" ref="B59">IFERROR(INDEX(データシート!$A:$M,MATCH(ROWS($B$17:B59),データシート!$N:$N,0),CHOOSE(COLUMNS($B59:B59),1,2,3,4,8,7,9,10,11,12,13)),"")</f>
        <v>SPB-77160BLW-1590G</v>
      </c>
      <c r="C59" s="35"/>
      <c r="D59" s="19" t="str" cm="1">
        <f t="array" ref="D59">IFERROR(INDEX(データシート!$A:$M,MATCH(ROWS($B$17:C59),データシート!$N:$N,0),CHOOSE(COLUMNS($B59:C59),1,2,3,4,8,7,9,10,11,12,13)),"")</f>
        <v>SFP</v>
      </c>
      <c r="E59" s="19" t="str" cm="1">
        <f t="array" ref="E59">IFERROR(INDEX(データシート!$A:$M,MATCH(ROWS($B$17:D59),データシート!$N:$N,0),CHOOSE(COLUMNS($B59:D59),1,2,3,4,8,7,9,10,11,12,13)),"")</f>
        <v>1G</v>
      </c>
      <c r="F59" s="19" t="str" cm="1">
        <f t="array" ref="F59">IFERROR(INDEX(データシート!$A:$M,MATCH(ROWS($B$17:E59),データシート!$N:$N,0),CHOOSE(COLUMNS($B59:E59),1,2,3,4,8,7,9,10,11,12,13)),"")</f>
        <v>1000BASE-X</v>
      </c>
      <c r="G59" s="19" t="str" cm="1">
        <f t="array" ref="G59">IFERROR(INDEX(データシート!$A:$M,MATCH(ROWS($B$17:F59),データシート!$N:$N,0),CHOOSE(COLUMNS($B59:F59),1,2,3,4,8,7,9,10,11,12,13)),"")</f>
        <v>1心</v>
      </c>
      <c r="H59" s="19" t="str" cm="1">
        <f t="array" ref="H59">IFERROR(INDEX(データシート!$A:$M,MATCH(ROWS($B$17:G59),データシート!$N:$N,0),CHOOSE(COLUMNS($B59:G59),1,2,3,4,8,7,9,10,11,12,13)),"")</f>
        <v>50~135km</v>
      </c>
      <c r="I59" s="19" t="str" cm="1">
        <f t="array" ref="I59">IFERROR(INDEX(データシート!$A:$M,MATCH(ROWS($B$17:H59),データシート!$N:$N,0),CHOOSE(COLUMNS($B59:H59),1,2,3,4,8,7,9,10,11,12,13)),"")</f>
        <v>1.60μm</v>
      </c>
      <c r="J59" s="19" t="str" cm="1">
        <f t="array" ref="J59">IFERROR(INDEX(データシート!$A:$M,MATCH(ROWS($B$17:I59),データシート!$N:$N,0),CHOOSE(COLUMNS($B59:I59),1,2,3,4,8,7,9,10,11,12,13)),"")</f>
        <v>15~37dB</v>
      </c>
      <c r="K59" s="19" t="str" cm="1">
        <f t="array" ref="K59">IFERROR(INDEX(データシート!$A:$M,MATCH(ROWS($B$17:J59),データシート!$N:$N,0),CHOOSE(COLUMNS($B59:J59),1,2,3,4,8,7,9,10,11,12,13)),"")</f>
        <v>SMF,DSF</v>
      </c>
      <c r="L59" s="19" t="str" cm="1">
        <f t="array" ref="L59">IFERROR(INDEX(データシート!$A:$M,MATCH(ROWS($B$17:K59),データシート!$N:$N,0),CHOOSE(COLUMNS($B59:K59),1,2,3,4,8,7,9,10,11,12,13)),"")</f>
        <v>LC</v>
      </c>
      <c r="M59" s="20" cm="1">
        <f t="array" ref="M59">IFERROR(INDEX(データシート!$A:$M,MATCH(ROWS($B$17:L59),データシート!$N:$N,0),CHOOSE(COLUMNS($B59:L59),1,2,3,4,8,7,9,10,11,12,13)),"")</f>
        <v>585000</v>
      </c>
    </row>
    <row r="60" spans="2:13" x14ac:dyDescent="0.4">
      <c r="B60" s="35" t="str" cm="1">
        <f t="array" ref="B60">IFERROR(INDEX(データシート!$A:$M,MATCH(ROWS($B$17:B60),データシート!$N:$N,0),CHOOSE(COLUMNS($B60:B60),1,2,3,4,8,7,9,10,11,12,13)),"")</f>
        <v>F413L374x-D32※5</v>
      </c>
      <c r="C60" s="35"/>
      <c r="D60" s="19" t="str" cm="1">
        <f t="array" ref="D60">IFERROR(INDEX(データシート!$A:$M,MATCH(ROWS($B$17:C60),データシート!$N:$N,0),CHOOSE(COLUMNS($B60:C60),1,2,3,4,8,7,9,10,11,12,13)),"")</f>
        <v>CWDM用SFP</v>
      </c>
      <c r="E60" s="19" t="str" cm="1">
        <f t="array" ref="E60">IFERROR(INDEX(データシート!$A:$M,MATCH(ROWS($B$17:D60),データシート!$N:$N,0),CHOOSE(COLUMNS($B60:D60),1,2,3,4,8,7,9,10,11,12,13)),"")</f>
        <v>1G</v>
      </c>
      <c r="F60" s="19" t="str" cm="1">
        <f t="array" ref="F60">IFERROR(INDEX(データシート!$A:$M,MATCH(ROWS($B$17:E60),データシート!$N:$N,0),CHOOSE(COLUMNS($B60:E60),1,2,3,4,8,7,9,10,11,12,13)),"")</f>
        <v>CWDM用</v>
      </c>
      <c r="G60" s="19" t="str" cm="1">
        <f t="array" ref="G60">IFERROR(INDEX(データシート!$A:$M,MATCH(ROWS($B$17:F60),データシート!$N:$N,0),CHOOSE(COLUMNS($B60:F60),1,2,3,4,8,7,9,10,11,12,13)),"")</f>
        <v>2心</v>
      </c>
      <c r="H60" s="19" t="str" cm="1">
        <f t="array" ref="H60">IFERROR(INDEX(データシート!$A:$M,MATCH(ROWS($B$17:G60),データシート!$N:$N,0),CHOOSE(COLUMNS($B60:G60),1,2,3,4,8,7,9,10,11,12,13)),"")</f>
        <v>40~110km</v>
      </c>
      <c r="I60" s="19" t="str" cm="1">
        <f t="array" ref="I60">IFERROR(INDEX(データシート!$A:$M,MATCH(ROWS($B$17:H60),データシート!$N:$N,0),CHOOSE(COLUMNS($B60:H60),1,2,3,4,8,7,9,10,11,12,13)),"")</f>
        <v>1470nm~1610nm</v>
      </c>
      <c r="J60" s="19" t="str" cm="1">
        <f t="array" ref="J60">IFERROR(INDEX(データシート!$A:$M,MATCH(ROWS($B$17:I60),データシート!$N:$N,0),CHOOSE(COLUMNS($B60:I60),1,2,3,4,8,7,9,10,11,12,13)),"")</f>
        <v>14~32dB</v>
      </c>
      <c r="K60" s="19" t="str" cm="1">
        <f t="array" ref="K60">IFERROR(INDEX(データシート!$A:$M,MATCH(ROWS($B$17:J60),データシート!$N:$N,0),CHOOSE(COLUMNS($B60:J60),1,2,3,4,8,7,9,10,11,12,13)),"")</f>
        <v>SMF,DSF</v>
      </c>
      <c r="L60" s="19" t="str" cm="1">
        <f t="array" ref="L60">IFERROR(INDEX(データシート!$A:$M,MATCH(ROWS($B$17:K60),データシート!$N:$N,0),CHOOSE(COLUMNS($B60:K60),1,2,3,4,8,7,9,10,11,12,13)),"")</f>
        <v>LC</v>
      </c>
      <c r="M60" s="20" cm="1">
        <f t="array" ref="M60">IFERROR(INDEX(データシート!$A:$M,MATCH(ROWS($B$17:L60),データシート!$N:$N,0),CHOOSE(COLUMNS($B60:L60),1,2,3,4,8,7,9,10,11,12,13)),"")</f>
        <v>126000</v>
      </c>
    </row>
    <row r="61" spans="2:13" x14ac:dyDescent="0.4">
      <c r="B61" s="35" t="str" cm="1">
        <f t="array" ref="B61">IFERROR(INDEX(データシート!$A:$M,MATCH(ROWS($B$17:B61),データシート!$N:$N,0),CHOOSE(COLUMNS($B61:B61),1,2,3,4,8,7,9,10,11,12,13)),"")</f>
        <v>AXFD-1314-0M03</v>
      </c>
      <c r="C61" s="35"/>
      <c r="D61" s="19" t="str" cm="1">
        <f t="array" ref="D61">IFERROR(INDEX(データシート!$A:$M,MATCH(ROWS($B$17:C61),データシート!$N:$N,0),CHOOSE(COLUMNS($B61:C61),1,2,3,4,8,7,9,10,11,12,13)),"")</f>
        <v>SFP</v>
      </c>
      <c r="E61" s="19" t="str" cm="1">
        <f t="array" ref="E61">IFERROR(INDEX(データシート!$A:$M,MATCH(ROWS($B$17:D61),データシート!$N:$N,0),CHOOSE(COLUMNS($B61:D61),1,2,3,4,8,7,9,10,11,12,13)),"")</f>
        <v>100M</v>
      </c>
      <c r="F61" s="19" t="str" cm="1">
        <f t="array" ref="F61">IFERROR(INDEX(データシート!$A:$M,MATCH(ROWS($B$17:E61),データシート!$N:$N,0),CHOOSE(COLUMNS($B61:E61),1,2,3,4,8,7,9,10,11,12,13)),"")</f>
        <v>100BASE-FX</v>
      </c>
      <c r="G61" s="19" t="str" cm="1">
        <f t="array" ref="G61">IFERROR(INDEX(データシート!$A:$M,MATCH(ROWS($B$17:F61),データシート!$N:$N,0),CHOOSE(COLUMNS($B61:F61),1,2,3,4,8,7,9,10,11,12,13)),"")</f>
        <v>2心</v>
      </c>
      <c r="H61" s="19" t="str" cm="1">
        <f t="array" ref="H61">IFERROR(INDEX(データシート!$A:$M,MATCH(ROWS($B$17:G61),データシート!$N:$N,0),CHOOSE(COLUMNS($B61:G61),1,2,3,4,8,7,9,10,11,12,13)),"")</f>
        <v>2m~2km</v>
      </c>
      <c r="I61" s="19" t="str" cm="1">
        <f t="array" ref="I61">IFERROR(INDEX(データシート!$A:$M,MATCH(ROWS($B$17:H61),データシート!$N:$N,0),CHOOSE(COLUMNS($B61:H61),1,2,3,4,8,7,9,10,11,12,13)),"")</f>
        <v>1.31μm</v>
      </c>
      <c r="J61" s="19" t="str" cm="1">
        <f t="array" ref="J61">IFERROR(INDEX(データシート!$A:$M,MATCH(ROWS($B$17:I61),データシート!$N:$N,0),CHOOSE(COLUMNS($B61:I61),1,2,3,4,8,7,9,10,11,12,13)),"")</f>
        <v>0~7.5dB</v>
      </c>
      <c r="K61" s="19" t="str" cm="1">
        <f t="array" ref="K61">IFERROR(INDEX(データシート!$A:$M,MATCH(ROWS($B$17:J61),データシート!$N:$N,0),CHOOSE(COLUMNS($B61:J61),1,2,3,4,8,7,9,10,11,12,13)),"")</f>
        <v>MMF</v>
      </c>
      <c r="L61" s="19" t="str" cm="1">
        <f t="array" ref="L61">IFERROR(INDEX(データシート!$A:$M,MATCH(ROWS($B$17:K61),データシート!$N:$N,0),CHOOSE(COLUMNS($B61:K61),1,2,3,4,8,7,9,10,11,12,13)),"")</f>
        <v>LC</v>
      </c>
      <c r="M61" s="20" cm="1">
        <f t="array" ref="M61">IFERROR(INDEX(データシート!$A:$M,MATCH(ROWS($B$17:L61),データシート!$N:$N,0),CHOOSE(COLUMNS($B61:L61),1,2,3,4,8,7,9,10,11,12,13)),"")</f>
        <v>19000</v>
      </c>
    </row>
    <row r="62" spans="2:13" x14ac:dyDescent="0.4">
      <c r="B62" s="35" t="str" cm="1">
        <f t="array" ref="B62">IFERROR(INDEX(データシート!$A:$M,MATCH(ROWS($B$17:B62),データシート!$N:$N,0),CHOOSE(COLUMNS($B62:B62),1,2,3,4,8,7,9,10,11,12,13)),"")</f>
        <v>AXFD-1314-0553</v>
      </c>
      <c r="C62" s="35"/>
      <c r="D62" s="19" t="str" cm="1">
        <f t="array" ref="D62">IFERROR(INDEX(データシート!$A:$M,MATCH(ROWS($B$17:C62),データシート!$N:$N,0),CHOOSE(COLUMNS($B62:C62),1,2,3,4,8,7,9,10,11,12,13)),"")</f>
        <v>SFP</v>
      </c>
      <c r="E62" s="19" t="str" cm="1">
        <f t="array" ref="E62">IFERROR(INDEX(データシート!$A:$M,MATCH(ROWS($B$17:D62),データシート!$N:$N,0),CHOOSE(COLUMNS($B62:D62),1,2,3,4,8,7,9,10,11,12,13)),"")</f>
        <v>100M</v>
      </c>
      <c r="F62" s="19" t="str" cm="1">
        <f t="array" ref="F62">IFERROR(INDEX(データシート!$A:$M,MATCH(ROWS($B$17:E62),データシート!$N:$N,0),CHOOSE(COLUMNS($B62:E62),1,2,3,4,8,7,9,10,11,12,13)),"")</f>
        <v>100BASE-FX</v>
      </c>
      <c r="G62" s="19" t="str" cm="1">
        <f t="array" ref="G62">IFERROR(INDEX(データシート!$A:$M,MATCH(ROWS($B$17:F62),データシート!$N:$N,0),CHOOSE(COLUMNS($B62:F62),1,2,3,4,8,7,9,10,11,12,13)),"")</f>
        <v>2心</v>
      </c>
      <c r="H62" s="19" t="str" cm="1">
        <f t="array" ref="H62">IFERROR(INDEX(データシート!$A:$M,MATCH(ROWS($B$17:G62),データシート!$N:$N,0),CHOOSE(COLUMNS($B62:G62),1,2,3,4,8,7,9,10,11,12,13)),"")</f>
        <v>2m~40km</v>
      </c>
      <c r="I62" s="19" t="str" cm="1">
        <f t="array" ref="I62">IFERROR(INDEX(データシート!$A:$M,MATCH(ROWS($B$17:H62),データシート!$N:$N,0),CHOOSE(COLUMNS($B62:H62),1,2,3,4,8,7,9,10,11,12,13)),"")</f>
        <v>1.31μm</v>
      </c>
      <c r="J62" s="19" t="str" cm="1">
        <f t="array" ref="J62">IFERROR(INDEX(データシート!$A:$M,MATCH(ROWS($B$17:I62),データシート!$N:$N,0),CHOOSE(COLUMNS($B62:I62),1,2,3,4,8,7,9,10,11,12,13)),"")</f>
        <v>0~19dB</v>
      </c>
      <c r="K62" s="19" t="str" cm="1">
        <f t="array" ref="K62">IFERROR(INDEX(データシート!$A:$M,MATCH(ROWS($B$17:J62),データシート!$N:$N,0),CHOOSE(COLUMNS($B62:J62),1,2,3,4,8,7,9,10,11,12,13)),"")</f>
        <v>SMF</v>
      </c>
      <c r="L62" s="19" t="str" cm="1">
        <f t="array" ref="L62">IFERROR(INDEX(データシート!$A:$M,MATCH(ROWS($B$17:K62),データシート!$N:$N,0),CHOOSE(COLUMNS($B62:K62),1,2,3,4,8,7,9,10,11,12,13)),"")</f>
        <v>LC</v>
      </c>
      <c r="M62" s="20" cm="1">
        <f t="array" ref="M62">IFERROR(INDEX(データシート!$A:$M,MATCH(ROWS($B$17:L62),データシート!$N:$N,0),CHOOSE(COLUMNS($B62:L62),1,2,3,4,8,7,9,10,11,12,13)),"")</f>
        <v>30000</v>
      </c>
    </row>
    <row r="63" spans="2:13" x14ac:dyDescent="0.4">
      <c r="B63" s="35" t="str" cm="1">
        <f t="array" ref="B63">IFERROR(INDEX(データシート!$A:$M,MATCH(ROWS($B$17:B63),データシート!$N:$N,0),CHOOSE(COLUMNS($B63:B63),1,2,3,4,8,7,9,10,11,12,13)),"")</f>
        <v>AXFD-1314-0M02</v>
      </c>
      <c r="C63" s="35"/>
      <c r="D63" s="19" t="str" cm="1">
        <f t="array" ref="D63">IFERROR(INDEX(データシート!$A:$M,MATCH(ROWS($B$17:C63),データシート!$N:$N,0),CHOOSE(COLUMNS($B63:C63),1,2,3,4,8,7,9,10,11,12,13)),"")</f>
        <v>SFP</v>
      </c>
      <c r="E63" s="19" t="str" cm="1">
        <f t="array" ref="E63">IFERROR(INDEX(データシート!$A:$M,MATCH(ROWS($B$17:D63),データシート!$N:$N,0),CHOOSE(COLUMNS($B63:D63),1,2,3,4,8,7,9,10,11,12,13)),"")</f>
        <v>100M</v>
      </c>
      <c r="F63" s="19" t="str" cm="1">
        <f t="array" ref="F63">IFERROR(INDEX(データシート!$A:$M,MATCH(ROWS($B$17:E63),データシート!$N:$N,0),CHOOSE(COLUMNS($B63:E63),1,2,3,4,8,7,9,10,11,12,13)),"")</f>
        <v>100BASE-FX</v>
      </c>
      <c r="G63" s="19" t="str" cm="1">
        <f t="array" ref="G63">IFERROR(INDEX(データシート!$A:$M,MATCH(ROWS($B$17:F63),データシート!$N:$N,0),CHOOSE(COLUMNS($B63:F63),1,2,3,4,8,7,9,10,11,12,13)),"")</f>
        <v>2心</v>
      </c>
      <c r="H63" s="19" t="str" cm="1">
        <f t="array" ref="H63">IFERROR(INDEX(データシート!$A:$M,MATCH(ROWS($B$17:G63),データシート!$N:$N,0),CHOOSE(COLUMNS($B63:G63),1,2,3,4,8,7,9,10,11,12,13)),"")</f>
        <v>2m~65km</v>
      </c>
      <c r="I63" s="19" t="str" cm="1">
        <f t="array" ref="I63">IFERROR(INDEX(データシート!$A:$M,MATCH(ROWS($B$17:H63),データシート!$N:$N,0),CHOOSE(COLUMNS($B63:H63),1,2,3,4,8,7,9,10,11,12,13)),"")</f>
        <v>1.31μm</v>
      </c>
      <c r="J63" s="19" t="str" cm="1">
        <f t="array" ref="J63">IFERROR(INDEX(データシート!$A:$M,MATCH(ROWS($B$17:I63),データシート!$N:$N,0),CHOOSE(COLUMNS($B63:I63),1,2,3,4,8,7,9,10,11,12,13)),"")</f>
        <v>0~30dB</v>
      </c>
      <c r="K63" s="19" t="str" cm="1">
        <f t="array" ref="K63">IFERROR(INDEX(データシート!$A:$M,MATCH(ROWS($B$17:J63),データシート!$N:$N,0),CHOOSE(COLUMNS($B63:J63),1,2,3,4,8,7,9,10,11,12,13)),"")</f>
        <v>SMF</v>
      </c>
      <c r="L63" s="19" t="str" cm="1">
        <f t="array" ref="L63">IFERROR(INDEX(データシート!$A:$M,MATCH(ROWS($B$17:K63),データシート!$N:$N,0),CHOOSE(COLUMNS($B63:K63),1,2,3,4,8,7,9,10,11,12,13)),"")</f>
        <v>LC</v>
      </c>
      <c r="M63" s="20" cm="1">
        <f t="array" ref="M63">IFERROR(INDEX(データシート!$A:$M,MATCH(ROWS($B$17:L63),データシート!$N:$N,0),CHOOSE(COLUMNS($B63:L63),1,2,3,4,8,7,9,10,11,12,13)),"")</f>
        <v>52000</v>
      </c>
    </row>
    <row r="64" spans="2:13" x14ac:dyDescent="0.4">
      <c r="B64" s="35" t="str" cm="1">
        <f t="array" ref="B64">IFERROR(INDEX(データシート!$A:$M,MATCH(ROWS($B$17:B64),データシート!$N:$N,0),CHOOSE(COLUMNS($B64:B64),1,2,3,4,8,7,9,10,11,12,13)),"")</f>
        <v>AXFD-1624-0M05</v>
      </c>
      <c r="C64" s="35"/>
      <c r="D64" s="19" t="str" cm="1">
        <f t="array" ref="D64">IFERROR(INDEX(データシート!$A:$M,MATCH(ROWS($B$17:C64),データシート!$N:$N,0),CHOOSE(COLUMNS($B64:C64),1,2,3,4,8,7,9,10,11,12,13)),"")</f>
        <v>SFP</v>
      </c>
      <c r="E64" s="19" t="str" cm="1">
        <f t="array" ref="E64">IFERROR(INDEX(データシート!$A:$M,MATCH(ROWS($B$17:D64),データシート!$N:$N,0),CHOOSE(COLUMNS($B64:D64),1,2,3,4,8,7,9,10,11,12,13)),"")</f>
        <v>100M</v>
      </c>
      <c r="F64" s="19" t="str" cm="1">
        <f t="array" ref="F64">IFERROR(INDEX(データシート!$A:$M,MATCH(ROWS($B$17:E64),データシート!$N:$N,0),CHOOSE(COLUMNS($B64:E64),1,2,3,4,8,7,9,10,11,12,13)),"")</f>
        <v>100BASE-FX</v>
      </c>
      <c r="G64" s="19" t="str" cm="1">
        <f t="array" ref="G64">IFERROR(INDEX(データシート!$A:$M,MATCH(ROWS($B$17:F64),データシート!$N:$N,0),CHOOSE(COLUMNS($B64:F64),1,2,3,4,8,7,9,10,11,12,13)),"")</f>
        <v>1心</v>
      </c>
      <c r="H64" s="19" t="str" cm="1">
        <f t="array" ref="H64">IFERROR(INDEX(データシート!$A:$M,MATCH(ROWS($B$17:G64),データシート!$N:$N,0),CHOOSE(COLUMNS($B64:G64),1,2,3,4,8,7,9,10,11,12,13)),"")</f>
        <v>2m~10km</v>
      </c>
      <c r="I64" s="19" t="str" cm="1">
        <f t="array" ref="I64">IFERROR(INDEX(データシート!$A:$M,MATCH(ROWS($B$17:H64),データシート!$N:$N,0),CHOOSE(COLUMNS($B64:H64),1,2,3,4,8,7,9,10,11,12,13)),"")</f>
        <v>1.31μm</v>
      </c>
      <c r="J64" s="19" t="str" cm="1">
        <f t="array" ref="J64">IFERROR(INDEX(データシート!$A:$M,MATCH(ROWS($B$17:I64),データシート!$N:$N,0),CHOOSE(COLUMNS($B64:I64),1,2,3,4,8,7,9,10,11,12,13)),"")</f>
        <v>0~14dB</v>
      </c>
      <c r="K64" s="19" t="str" cm="1">
        <f t="array" ref="K64">IFERROR(INDEX(データシート!$A:$M,MATCH(ROWS($B$17:J64),データシート!$N:$N,0),CHOOSE(COLUMNS($B64:J64),1,2,3,4,8,7,9,10,11,12,13)),"")</f>
        <v>MMF</v>
      </c>
      <c r="L64" s="19" t="str" cm="1">
        <f t="array" ref="L64">IFERROR(INDEX(データシート!$A:$M,MATCH(ROWS($B$17:K64),データシート!$N:$N,0),CHOOSE(COLUMNS($B64:K64),1,2,3,4,8,7,9,10,11,12,13)),"")</f>
        <v>LC</v>
      </c>
      <c r="M64" s="20" cm="1">
        <f t="array" ref="M64">IFERROR(INDEX(データシート!$A:$M,MATCH(ROWS($B$17:L64),データシート!$N:$N,0),CHOOSE(COLUMNS($B64:L64),1,2,3,4,8,7,9,10,11,12,13)),"")</f>
        <v>30000</v>
      </c>
    </row>
    <row r="65" spans="2:13" x14ac:dyDescent="0.4">
      <c r="B65" s="35" t="str" cm="1">
        <f t="array" ref="B65">IFERROR(INDEX(データシート!$A:$M,MATCH(ROWS($B$17:B65),データシート!$N:$N,0),CHOOSE(COLUMNS($B65:B65),1,2,3,4,8,7,9,10,11,12,13)),"")</f>
        <v>AXFD-1624-0M05</v>
      </c>
      <c r="C65" s="35"/>
      <c r="D65" s="19" t="str" cm="1">
        <f t="array" ref="D65">IFERROR(INDEX(データシート!$A:$M,MATCH(ROWS($B$17:C65),データシート!$N:$N,0),CHOOSE(COLUMNS($B65:C65),1,2,3,4,8,7,9,10,11,12,13)),"")</f>
        <v>SFP</v>
      </c>
      <c r="E65" s="19" t="str" cm="1">
        <f t="array" ref="E65">IFERROR(INDEX(データシート!$A:$M,MATCH(ROWS($B$17:D65),データシート!$N:$N,0),CHOOSE(COLUMNS($B65:D65),1,2,3,4,8,7,9,10,11,12,13)),"")</f>
        <v>100M</v>
      </c>
      <c r="F65" s="19" t="str" cm="1">
        <f t="array" ref="F65">IFERROR(INDEX(データシート!$A:$M,MATCH(ROWS($B$17:E65),データシート!$N:$N,0),CHOOSE(COLUMNS($B65:E65),1,2,3,4,8,7,9,10,11,12,13)),"")</f>
        <v>100BASE-FX</v>
      </c>
      <c r="G65" s="19" t="str" cm="1">
        <f t="array" ref="G65">IFERROR(INDEX(データシート!$A:$M,MATCH(ROWS($B$17:F65),データシート!$N:$N,0),CHOOSE(COLUMNS($B65:F65),1,2,3,4,8,7,9,10,11,12,13)),"")</f>
        <v>1心</v>
      </c>
      <c r="H65" s="19" t="str" cm="1">
        <f t="array" ref="H65">IFERROR(INDEX(データシート!$A:$M,MATCH(ROWS($B$17:G65),データシート!$N:$N,0),CHOOSE(COLUMNS($B65:G65),1,2,3,4,8,7,9,10,11,12,13)),"")</f>
        <v>2m~40km</v>
      </c>
      <c r="I65" s="19" t="str" cm="1">
        <f t="array" ref="I65">IFERROR(INDEX(データシート!$A:$M,MATCH(ROWS($B$17:H65),データシート!$N:$N,0),CHOOSE(COLUMNS($B65:H65),1,2,3,4,8,7,9,10,11,12,13)),"")</f>
        <v>1.31μm</v>
      </c>
      <c r="J65" s="19" t="str" cm="1">
        <f t="array" ref="J65">IFERROR(INDEX(データシート!$A:$M,MATCH(ROWS($B$17:I65),データシート!$N:$N,0),CHOOSE(COLUMNS($B65:I65),1,2,3,4,8,7,9,10,11,12,13)),"")</f>
        <v>0~19dB</v>
      </c>
      <c r="K65" s="19" t="str" cm="1">
        <f t="array" ref="K65">IFERROR(INDEX(データシート!$A:$M,MATCH(ROWS($B$17:J65),データシート!$N:$N,0),CHOOSE(COLUMNS($B65:J65),1,2,3,4,8,7,9,10,11,12,13)),"")</f>
        <v>SMF</v>
      </c>
      <c r="L65" s="19" t="str" cm="1">
        <f t="array" ref="L65">IFERROR(INDEX(データシート!$A:$M,MATCH(ROWS($B$17:K65),データシート!$N:$N,0),CHOOSE(COLUMNS($B65:K65),1,2,3,4,8,7,9,10,11,12,13)),"")</f>
        <v>LC</v>
      </c>
      <c r="M65" s="20" cm="1">
        <f t="array" ref="M65">IFERROR(INDEX(データシート!$A:$M,MATCH(ROWS($B$17:L65),データシート!$N:$N,0),CHOOSE(COLUMNS($B65:L65),1,2,3,4,8,7,9,10,11,12,13)),"")</f>
        <v>30000</v>
      </c>
    </row>
    <row r="66" spans="2:13" x14ac:dyDescent="0.4">
      <c r="B66" s="35" t="str" cm="1">
        <f t="array" ref="B66">IFERROR(INDEX(データシート!$A:$M,MATCH(ROWS($B$17:B66),データシート!$N:$N,0),CHOOSE(COLUMNS($B66:B66),1,2,3,4,8,7,9,10,11,12,13)),"")</f>
        <v>AXFD-1724-0M04</v>
      </c>
      <c r="C66" s="35"/>
      <c r="D66" s="19" t="str" cm="1">
        <f t="array" ref="D66">IFERROR(INDEX(データシート!$A:$M,MATCH(ROWS($B$17:C66),データシート!$N:$N,0),CHOOSE(COLUMNS($B66:C66),1,2,3,4,8,7,9,10,11,12,13)),"")</f>
        <v>SFP</v>
      </c>
      <c r="E66" s="19" t="str" cm="1">
        <f t="array" ref="E66">IFERROR(INDEX(データシート!$A:$M,MATCH(ROWS($B$17:D66),データシート!$N:$N,0),CHOOSE(COLUMNS($B66:D66),1,2,3,4,8,7,9,10,11,12,13)),"")</f>
        <v>100M</v>
      </c>
      <c r="F66" s="19" t="str" cm="1">
        <f t="array" ref="F66">IFERROR(INDEX(データシート!$A:$M,MATCH(ROWS($B$17:E66),データシート!$N:$N,0),CHOOSE(COLUMNS($B66:E66),1,2,3,4,8,7,9,10,11,12,13)),"")</f>
        <v>100BASE-FX</v>
      </c>
      <c r="G66" s="19" t="str" cm="1">
        <f t="array" ref="G66">IFERROR(INDEX(データシート!$A:$M,MATCH(ROWS($B$17:F66),データシート!$N:$N,0),CHOOSE(COLUMNS($B66:F66),1,2,3,4,8,7,9,10,11,12,13)),"")</f>
        <v>1心</v>
      </c>
      <c r="H66" s="19" t="str" cm="1">
        <f t="array" ref="H66">IFERROR(INDEX(データシート!$A:$M,MATCH(ROWS($B$17:G66),データシート!$N:$N,0),CHOOSE(COLUMNS($B66:G66),1,2,3,4,8,7,9,10,11,12,13)),"")</f>
        <v>2m~10km</v>
      </c>
      <c r="I66" s="19" t="str" cm="1">
        <f t="array" ref="I66">IFERROR(INDEX(データシート!$A:$M,MATCH(ROWS($B$17:H66),データシート!$N:$N,0),CHOOSE(COLUMNS($B66:H66),1,2,3,4,8,7,9,10,11,12,13)),"")</f>
        <v>1.55μm</v>
      </c>
      <c r="J66" s="19" t="str" cm="1">
        <f t="array" ref="J66">IFERROR(INDEX(データシート!$A:$M,MATCH(ROWS($B$17:I66),データシート!$N:$N,0),CHOOSE(COLUMNS($B66:I66),1,2,3,4,8,7,9,10,11,12,13)),"")</f>
        <v>0~14dB</v>
      </c>
      <c r="K66" s="19" t="str" cm="1">
        <f t="array" ref="K66">IFERROR(INDEX(データシート!$A:$M,MATCH(ROWS($B$17:J66),データシート!$N:$N,0),CHOOSE(COLUMNS($B66:J66),1,2,3,4,8,7,9,10,11,12,13)),"")</f>
        <v>MMF</v>
      </c>
      <c r="L66" s="19" t="str" cm="1">
        <f t="array" ref="L66">IFERROR(INDEX(データシート!$A:$M,MATCH(ROWS($B$17:K66),データシート!$N:$N,0),CHOOSE(COLUMNS($B66:K66),1,2,3,4,8,7,9,10,11,12,13)),"")</f>
        <v>LC</v>
      </c>
      <c r="M66" s="20" cm="1">
        <f t="array" ref="M66">IFERROR(INDEX(データシート!$A:$M,MATCH(ROWS($B$17:L66),データシート!$N:$N,0),CHOOSE(COLUMNS($B66:L66),1,2,3,4,8,7,9,10,11,12,13)),"")</f>
        <v>30000</v>
      </c>
    </row>
    <row r="67" spans="2:13" x14ac:dyDescent="0.4">
      <c r="B67" s="35" t="str" cm="1">
        <f t="array" ref="B67">IFERROR(INDEX(データシート!$A:$M,MATCH(ROWS($B$17:B67),データシート!$N:$N,0),CHOOSE(COLUMNS($B67:B67),1,2,3,4,8,7,9,10,11,12,13)),"")</f>
        <v>AXFD-1724-0M04</v>
      </c>
      <c r="C67" s="35"/>
      <c r="D67" s="19" t="str" cm="1">
        <f t="array" ref="D67">IFERROR(INDEX(データシート!$A:$M,MATCH(ROWS($B$17:C67),データシート!$N:$N,0),CHOOSE(COLUMNS($B67:C67),1,2,3,4,8,7,9,10,11,12,13)),"")</f>
        <v>SFP</v>
      </c>
      <c r="E67" s="19" t="str" cm="1">
        <f t="array" ref="E67">IFERROR(INDEX(データシート!$A:$M,MATCH(ROWS($B$17:D67),データシート!$N:$N,0),CHOOSE(COLUMNS($B67:D67),1,2,3,4,8,7,9,10,11,12,13)),"")</f>
        <v>100M</v>
      </c>
      <c r="F67" s="19" t="str" cm="1">
        <f t="array" ref="F67">IFERROR(INDEX(データシート!$A:$M,MATCH(ROWS($B$17:E67),データシート!$N:$N,0),CHOOSE(COLUMNS($B67:E67),1,2,3,4,8,7,9,10,11,12,13)),"")</f>
        <v>100BASE-FX</v>
      </c>
      <c r="G67" s="19" t="str" cm="1">
        <f t="array" ref="G67">IFERROR(INDEX(データシート!$A:$M,MATCH(ROWS($B$17:F67),データシート!$N:$N,0),CHOOSE(COLUMNS($B67:F67),1,2,3,4,8,7,9,10,11,12,13)),"")</f>
        <v>1心</v>
      </c>
      <c r="H67" s="19" t="str" cm="1">
        <f t="array" ref="H67">IFERROR(INDEX(データシート!$A:$M,MATCH(ROWS($B$17:G67),データシート!$N:$N,0),CHOOSE(COLUMNS($B67:G67),1,2,3,4,8,7,9,10,11,12,13)),"")</f>
        <v>2m~40km</v>
      </c>
      <c r="I67" s="19" t="str" cm="1">
        <f t="array" ref="I67">IFERROR(INDEX(データシート!$A:$M,MATCH(ROWS($B$17:H67),データシート!$N:$N,0),CHOOSE(COLUMNS($B67:H67),1,2,3,4,8,7,9,10,11,12,13)),"")</f>
        <v>1.55μm</v>
      </c>
      <c r="J67" s="19" t="str" cm="1">
        <f t="array" ref="J67">IFERROR(INDEX(データシート!$A:$M,MATCH(ROWS($B$17:I67),データシート!$N:$N,0),CHOOSE(COLUMNS($B67:I67),1,2,3,4,8,7,9,10,11,12,13)),"")</f>
        <v>0~19dB</v>
      </c>
      <c r="K67" s="19" t="str" cm="1">
        <f t="array" ref="K67">IFERROR(INDEX(データシート!$A:$M,MATCH(ROWS($B$17:J67),データシート!$N:$N,0),CHOOSE(COLUMNS($B67:J67),1,2,3,4,8,7,9,10,11,12,13)),"")</f>
        <v>SMF</v>
      </c>
      <c r="L67" s="19" t="str" cm="1">
        <f t="array" ref="L67">IFERROR(INDEX(データシート!$A:$M,MATCH(ROWS($B$17:K67),データシート!$N:$N,0),CHOOSE(COLUMNS($B67:K67),1,2,3,4,8,7,9,10,11,12,13)),"")</f>
        <v>LC</v>
      </c>
      <c r="M67" s="20" cm="1">
        <f t="array" ref="M67">IFERROR(INDEX(データシート!$A:$M,MATCH(ROWS($B$17:L67),データシート!$N:$N,0),CHOOSE(COLUMNS($B67:L67),1,2,3,4,8,7,9,10,11,12,13)),"")</f>
        <v>30000</v>
      </c>
    </row>
    <row r="68" spans="2:13" x14ac:dyDescent="0.4">
      <c r="B68" s="35" t="str" cm="1">
        <f t="array" ref="B68">IFERROR(INDEX(データシート!$A:$M,MATCH(ROWS($B$17:B68),データシート!$N:$N,0),CHOOSE(COLUMNS($B68:B68),1,2,3,4,8,7,9,10,11,12,13)),"")</f>
        <v>AXFD-1624-05D3</v>
      </c>
      <c r="C68" s="35"/>
      <c r="D68" s="19" t="str" cm="1">
        <f t="array" ref="D68">IFERROR(INDEX(データシート!$A:$M,MATCH(ROWS($B$17:C68),データシート!$N:$N,0),CHOOSE(COLUMNS($B68:C68),1,2,3,4,8,7,9,10,11,12,13)),"")</f>
        <v>SFP</v>
      </c>
      <c r="E68" s="19" t="str" cm="1">
        <f t="array" ref="E68">IFERROR(INDEX(データシート!$A:$M,MATCH(ROWS($B$17:D68),データシート!$N:$N,0),CHOOSE(COLUMNS($B68:D68),1,2,3,4,8,7,9,10,11,12,13)),"")</f>
        <v>100M</v>
      </c>
      <c r="F68" s="19" t="str" cm="1">
        <f t="array" ref="F68">IFERROR(INDEX(データシート!$A:$M,MATCH(ROWS($B$17:E68),データシート!$N:$N,0),CHOOSE(COLUMNS($B68:E68),1,2,3,4,8,7,9,10,11,12,13)),"")</f>
        <v>100BASE-FX</v>
      </c>
      <c r="G68" s="19" t="str" cm="1">
        <f t="array" ref="G68">IFERROR(INDEX(データシート!$A:$M,MATCH(ROWS($B$17:F68),データシート!$N:$N,0),CHOOSE(COLUMNS($B68:F68),1,2,3,4,8,7,9,10,11,12,13)),"")</f>
        <v>1心</v>
      </c>
      <c r="H68" s="19" t="str" cm="1">
        <f t="array" ref="H68">IFERROR(INDEX(データシート!$A:$M,MATCH(ROWS($B$17:G68),データシート!$N:$N,0),CHOOSE(COLUMNS($B68:G68),1,2,3,4,8,7,9,10,11,12,13)),"")</f>
        <v>2m~65km</v>
      </c>
      <c r="I68" s="19" t="str" cm="1">
        <f t="array" ref="I68">IFERROR(INDEX(データシート!$A:$M,MATCH(ROWS($B$17:H68),データシート!$N:$N,0),CHOOSE(COLUMNS($B68:H68),1,2,3,4,8,7,9,10,11,12,13)),"")</f>
        <v>1.31μm</v>
      </c>
      <c r="J68" s="19" t="str" cm="1">
        <f t="array" ref="J68">IFERROR(INDEX(データシート!$A:$M,MATCH(ROWS($B$17:I68),データシート!$N:$N,0),CHOOSE(COLUMNS($B68:I68),1,2,3,4,8,7,9,10,11,12,13)),"")</f>
        <v>0~29dB</v>
      </c>
      <c r="K68" s="19" t="str" cm="1">
        <f t="array" ref="K68">IFERROR(INDEX(データシート!$A:$M,MATCH(ROWS($B$17:J68),データシート!$N:$N,0),CHOOSE(COLUMNS($B68:J68),1,2,3,4,8,7,9,10,11,12,13)),"")</f>
        <v>SMF</v>
      </c>
      <c r="L68" s="19" t="str" cm="1">
        <f t="array" ref="L68">IFERROR(INDEX(データシート!$A:$M,MATCH(ROWS($B$17:K68),データシート!$N:$N,0),CHOOSE(COLUMNS($B68:K68),1,2,3,4,8,7,9,10,11,12,13)),"")</f>
        <v>LC</v>
      </c>
      <c r="M68" s="20" cm="1">
        <f t="array" ref="M68">IFERROR(INDEX(データシート!$A:$M,MATCH(ROWS($B$17:L68),データシート!$N:$N,0),CHOOSE(COLUMNS($B68:L68),1,2,3,4,8,7,9,10,11,12,13)),"")</f>
        <v>62000</v>
      </c>
    </row>
    <row r="69" spans="2:13" x14ac:dyDescent="0.4">
      <c r="B69" s="35" t="str" cm="1">
        <f t="array" ref="B69">IFERROR(INDEX(データシート!$A:$M,MATCH(ROWS($B$17:B69),データシート!$N:$N,0),CHOOSE(COLUMNS($B69:B69),1,2,3,4,8,7,9,10,11,12,13)),"")</f>
        <v>AXFD-3724-05D3</v>
      </c>
      <c r="C69" s="35"/>
      <c r="D69" s="19" t="str" cm="1">
        <f t="array" ref="D69">IFERROR(INDEX(データシート!$A:$M,MATCH(ROWS($B$17:C69),データシート!$N:$N,0),CHOOSE(COLUMNS($B69:C69),1,2,3,4,8,7,9,10,11,12,13)),"")</f>
        <v>SFP</v>
      </c>
      <c r="E69" s="19" t="str" cm="1">
        <f t="array" ref="E69">IFERROR(INDEX(データシート!$A:$M,MATCH(ROWS($B$17:D69),データシート!$N:$N,0),CHOOSE(COLUMNS($B69:D69),1,2,3,4,8,7,9,10,11,12,13)),"")</f>
        <v>100M</v>
      </c>
      <c r="F69" s="19" t="str" cm="1">
        <f t="array" ref="F69">IFERROR(INDEX(データシート!$A:$M,MATCH(ROWS($B$17:E69),データシート!$N:$N,0),CHOOSE(COLUMNS($B69:E69),1,2,3,4,8,7,9,10,11,12,13)),"")</f>
        <v>100BASE-FX</v>
      </c>
      <c r="G69" s="19" t="str" cm="1">
        <f t="array" ref="G69">IFERROR(INDEX(データシート!$A:$M,MATCH(ROWS($B$17:F69),データシート!$N:$N,0),CHOOSE(COLUMNS($B69:F69),1,2,3,4,8,7,9,10,11,12,13)),"")</f>
        <v>1心</v>
      </c>
      <c r="H69" s="19" t="str" cm="1">
        <f t="array" ref="H69">IFERROR(INDEX(データシート!$A:$M,MATCH(ROWS($B$17:G69),データシート!$N:$N,0),CHOOSE(COLUMNS($B69:G69),1,2,3,4,8,7,9,10,11,12,13)),"")</f>
        <v>2m~65km</v>
      </c>
      <c r="I69" s="19" t="str" cm="1">
        <f t="array" ref="I69">IFERROR(INDEX(データシート!$A:$M,MATCH(ROWS($B$17:H69),データシート!$N:$N,0),CHOOSE(COLUMNS($B69:H69),1,2,3,4,8,7,9,10,11,12,13)),"")</f>
        <v>1.55μm</v>
      </c>
      <c r="J69" s="19" t="str" cm="1">
        <f t="array" ref="J69">IFERROR(INDEX(データシート!$A:$M,MATCH(ROWS($B$17:I69),データシート!$N:$N,0),CHOOSE(COLUMNS($B69:I69),1,2,3,4,8,7,9,10,11,12,13)),"")</f>
        <v>0~29dB</v>
      </c>
      <c r="K69" s="19" t="str" cm="1">
        <f t="array" ref="K69">IFERROR(INDEX(データシート!$A:$M,MATCH(ROWS($B$17:J69),データシート!$N:$N,0),CHOOSE(COLUMNS($B69:J69),1,2,3,4,8,7,9,10,11,12,13)),"")</f>
        <v>SMF</v>
      </c>
      <c r="L69" s="19" t="str" cm="1">
        <f t="array" ref="L69">IFERROR(INDEX(データシート!$A:$M,MATCH(ROWS($B$17:K69),データシート!$N:$N,0),CHOOSE(COLUMNS($B69:K69),1,2,3,4,8,7,9,10,11,12,13)),"")</f>
        <v>LC</v>
      </c>
      <c r="M69" s="20" cm="1">
        <f t="array" ref="M69">IFERROR(INDEX(データシート!$A:$M,MATCH(ROWS($B$17:L69),データシート!$N:$N,0),CHOOSE(COLUMNS($B69:L69),1,2,3,4,8,7,9,10,11,12,13)),"")</f>
        <v>62000</v>
      </c>
    </row>
    <row r="70" spans="2:13" x14ac:dyDescent="0.4">
      <c r="B70" s="35" t="str" cm="1">
        <f t="array" ref="B70">IFERROR(INDEX(データシート!$A:$M,MATCH(ROWS($B$17:B70),データシート!$N:$N,0),CHOOSE(COLUMNS($B70:B70),1,2,3,4,8,7,9,10,11,12,13)),"")</f>
        <v>F431L47451-D</v>
      </c>
      <c r="C70" s="35"/>
      <c r="D70" s="19" t="str" cm="1">
        <f t="array" ref="D70">IFERROR(INDEX(データシート!$A:$M,MATCH(ROWS($B$17:C70),データシート!$N:$N,0),CHOOSE(COLUMNS($B70:C70),1,2,3,4,8,7,9,10,11,12,13)),"")</f>
        <v>SFP</v>
      </c>
      <c r="E70" s="19" t="str" cm="1">
        <f t="array" ref="E70">IFERROR(INDEX(データシート!$A:$M,MATCH(ROWS($B$17:D70),データシート!$N:$N,0),CHOOSE(COLUMNS($B70:D70),1,2,3,4,8,7,9,10,11,12,13)),"")</f>
        <v>100M</v>
      </c>
      <c r="F70" s="19" t="str" cm="1">
        <f t="array" ref="F70">IFERROR(INDEX(データシート!$A:$M,MATCH(ROWS($B$17:E70),データシート!$N:$N,0),CHOOSE(COLUMNS($B70:E70),1,2,3,4,8,7,9,10,11,12,13)),"")</f>
        <v>100BASE-FX</v>
      </c>
      <c r="G70" s="19" t="str" cm="1">
        <f t="array" ref="G70">IFERROR(INDEX(データシート!$A:$M,MATCH(ROWS($B$17:F70),データシート!$N:$N,0),CHOOSE(COLUMNS($B70:F70),1,2,3,4,8,7,9,10,11,12,13)),"")</f>
        <v>1心</v>
      </c>
      <c r="H70" s="19" t="str" cm="1">
        <f t="array" ref="H70">IFERROR(INDEX(データシート!$A:$M,MATCH(ROWS($B$17:G70),データシート!$N:$N,0),CHOOSE(COLUMNS($B70:G70),1,2,3,4,8,7,9,10,11,12,13)),"")</f>
        <v>15~130km</v>
      </c>
      <c r="I70" s="19" t="str" cm="1">
        <f t="array" ref="I70">IFERROR(INDEX(データシート!$A:$M,MATCH(ROWS($B$17:H70),データシート!$N:$N,0),CHOOSE(COLUMNS($B70:H70),1,2,3,4,8,7,9,10,11,12,13)),"")</f>
        <v>1.50μm</v>
      </c>
      <c r="J70" s="19" t="str" cm="1">
        <f t="array" ref="J70">IFERROR(INDEX(データシート!$A:$M,MATCH(ROWS($B$17:I70),データシート!$N:$N,0),CHOOSE(COLUMNS($B70:I70),1,2,3,4,8,7,9,10,11,12,13)),"")</f>
        <v>6~36dB</v>
      </c>
      <c r="K70" s="19" t="str" cm="1">
        <f t="array" ref="K70">IFERROR(INDEX(データシート!$A:$M,MATCH(ROWS($B$17:J70),データシート!$N:$N,0),CHOOSE(COLUMNS($B70:J70),1,2,3,4,8,7,9,10,11,12,13)),"")</f>
        <v>SMF,DSF</v>
      </c>
      <c r="L70" s="19" t="str" cm="1">
        <f t="array" ref="L70">IFERROR(INDEX(データシート!$A:$M,MATCH(ROWS($B$17:K70),データシート!$N:$N,0),CHOOSE(COLUMNS($B70:K70),1,2,3,4,8,7,9,10,11,12,13)),"")</f>
        <v>LC</v>
      </c>
      <c r="M70" s="20" cm="1">
        <f t="array" ref="M70">IFERROR(INDEX(データシート!$A:$M,MATCH(ROWS($B$17:L70),データシート!$N:$N,0),CHOOSE(COLUMNS($B70:L70),1,2,3,4,8,7,9,10,11,12,13)),"")</f>
        <v>189000</v>
      </c>
    </row>
    <row r="71" spans="2:13" x14ac:dyDescent="0.4">
      <c r="B71" s="35" t="str" cm="1">
        <f t="array" ref="B71">IFERROR(INDEX(データシート!$A:$M,MATCH(ROWS($B$17:B71),データシート!$N:$N,0),CHOOSE(COLUMNS($B71:B71),1,2,3,4,8,7,9,10,11,12,13)),"")</f>
        <v>F431L47459-D</v>
      </c>
      <c r="C71" s="35"/>
      <c r="D71" s="19" t="str" cm="1">
        <f t="array" ref="D71">IFERROR(INDEX(データシート!$A:$M,MATCH(ROWS($B$17:C71),データシート!$N:$N,0),CHOOSE(COLUMNS($B71:C71),1,2,3,4,8,7,9,10,11,12,13)),"")</f>
        <v>SFP</v>
      </c>
      <c r="E71" s="19" t="str" cm="1">
        <f t="array" ref="E71">IFERROR(INDEX(データシート!$A:$M,MATCH(ROWS($B$17:D71),データシート!$N:$N,0),CHOOSE(COLUMNS($B71:D71),1,2,3,4,8,7,9,10,11,12,13)),"")</f>
        <v>100M</v>
      </c>
      <c r="F71" s="19" t="str" cm="1">
        <f t="array" ref="F71">IFERROR(INDEX(データシート!$A:$M,MATCH(ROWS($B$17:E71),データシート!$N:$N,0),CHOOSE(COLUMNS($B71:E71),1,2,3,4,8,7,9,10,11,12,13)),"")</f>
        <v>100BASE-FX</v>
      </c>
      <c r="G71" s="19" t="str" cm="1">
        <f t="array" ref="G71">IFERROR(INDEX(データシート!$A:$M,MATCH(ROWS($B$17:F71),データシート!$N:$N,0),CHOOSE(COLUMNS($B71:F71),1,2,3,4,8,7,9,10,11,12,13)),"")</f>
        <v>1心</v>
      </c>
      <c r="H71" s="19" t="str" cm="1">
        <f t="array" ref="H71">IFERROR(INDEX(データシート!$A:$M,MATCH(ROWS($B$17:G71),データシート!$N:$N,0),CHOOSE(COLUMNS($B71:G71),1,2,3,4,8,7,9,10,11,12,13)),"")</f>
        <v>15~130km</v>
      </c>
      <c r="I71" s="19" t="str" cm="1">
        <f t="array" ref="I71">IFERROR(INDEX(データシート!$A:$M,MATCH(ROWS($B$17:H71),データシート!$N:$N,0),CHOOSE(COLUMNS($B71:H71),1,2,3,4,8,7,9,10,11,12,13)),"")</f>
        <v>1.60μm</v>
      </c>
      <c r="J71" s="19" t="str" cm="1">
        <f t="array" ref="J71">IFERROR(INDEX(データシート!$A:$M,MATCH(ROWS($B$17:I71),データシート!$N:$N,0),CHOOSE(COLUMNS($B71:I71),1,2,3,4,8,7,9,10,11,12,13)),"")</f>
        <v>6~36dB</v>
      </c>
      <c r="K71" s="19" t="str" cm="1">
        <f t="array" ref="K71">IFERROR(INDEX(データシート!$A:$M,MATCH(ROWS($B$17:J71),データシート!$N:$N,0),CHOOSE(COLUMNS($B71:J71),1,2,3,4,8,7,9,10,11,12,13)),"")</f>
        <v>SMF,DSF</v>
      </c>
      <c r="L71" s="19" t="str" cm="1">
        <f t="array" ref="L71">IFERROR(INDEX(データシート!$A:$M,MATCH(ROWS($B$17:K71),データシート!$N:$N,0),CHOOSE(COLUMNS($B71:K71),1,2,3,4,8,7,9,10,11,12,13)),"")</f>
        <v>LC</v>
      </c>
      <c r="M71" s="20" cm="1">
        <f t="array" ref="M71">IFERROR(INDEX(データシート!$A:$M,MATCH(ROWS($B$17:L71),データシート!$N:$N,0),CHOOSE(COLUMNS($B71:L71),1,2,3,4,8,7,9,10,11,12,13)),"")</f>
        <v>189000</v>
      </c>
    </row>
    <row r="72" spans="2:13" x14ac:dyDescent="0.4">
      <c r="B72" s="35" t="str" cm="1">
        <f t="array" ref="B72">IFERROR(INDEX(データシート!$A:$M,MATCH(ROWS($B$17:B72),データシート!$N:$N,0),CHOOSE(COLUMNS($B72:B72),1,2,3,4,8,7,9,10,11,12,13)),"")</f>
        <v>SPB-37200BLW-1510G</v>
      </c>
      <c r="C72" s="35"/>
      <c r="D72" s="19" t="str" cm="1">
        <f t="array" ref="D72">IFERROR(INDEX(データシート!$A:$M,MATCH(ROWS($B$17:C72),データシート!$N:$N,0),CHOOSE(COLUMNS($B72:C72),1,2,3,4,8,7,9,10,11,12,13)),"")</f>
        <v>SFP</v>
      </c>
      <c r="E72" s="19" t="str" cm="1">
        <f t="array" ref="E72">IFERROR(INDEX(データシート!$A:$M,MATCH(ROWS($B$17:D72),データシート!$N:$N,0),CHOOSE(COLUMNS($B72:D72),1,2,3,4,8,7,9,10,11,12,13)),"")</f>
        <v>100M</v>
      </c>
      <c r="F72" s="19" t="str" cm="1">
        <f t="array" ref="F72">IFERROR(INDEX(データシート!$A:$M,MATCH(ROWS($B$17:E72),データシート!$N:$N,0),CHOOSE(COLUMNS($B72:E72),1,2,3,4,8,7,9,10,11,12,13)),"")</f>
        <v>100BASE-FX</v>
      </c>
      <c r="G72" s="19" t="str" cm="1">
        <f t="array" ref="G72">IFERROR(INDEX(データシート!$A:$M,MATCH(ROWS($B$17:F72),データシート!$N:$N,0),CHOOSE(COLUMNS($B72:F72),1,2,3,4,8,7,9,10,11,12,13)),"")</f>
        <v>1心</v>
      </c>
      <c r="H72" s="19" t="str" cm="1">
        <f t="array" ref="H72">IFERROR(INDEX(データシート!$A:$M,MATCH(ROWS($B$17:G72),データシート!$N:$N,0),CHOOSE(COLUMNS($B72:G72),1,2,3,4,8,7,9,10,11,12,13)),"")</f>
        <v>50~170km</v>
      </c>
      <c r="I72" s="19" t="str" cm="1">
        <f t="array" ref="I72">IFERROR(INDEX(データシート!$A:$M,MATCH(ROWS($B$17:H72),データシート!$N:$N,0),CHOOSE(COLUMNS($B72:H72),1,2,3,4,8,7,9,10,11,12,13)),"")</f>
        <v>1.50μm</v>
      </c>
      <c r="J72" s="19" t="str" cm="1">
        <f t="array" ref="J72">IFERROR(INDEX(データシート!$A:$M,MATCH(ROWS($B$17:I72),データシート!$N:$N,0),CHOOSE(COLUMNS($B72:I72),1,2,3,4,8,7,9,10,11,12,13)),"")</f>
        <v>15~46dB</v>
      </c>
      <c r="K72" s="19" t="str" cm="1">
        <f t="array" ref="K72">IFERROR(INDEX(データシート!$A:$M,MATCH(ROWS($B$17:J72),データシート!$N:$N,0),CHOOSE(COLUMNS($B72:J72),1,2,3,4,8,7,9,10,11,12,13)),"")</f>
        <v>SMF,DSF</v>
      </c>
      <c r="L72" s="19" t="str" cm="1">
        <f t="array" ref="L72">IFERROR(INDEX(データシート!$A:$M,MATCH(ROWS($B$17:K72),データシート!$N:$N,0),CHOOSE(COLUMNS($B72:K72),1,2,3,4,8,7,9,10,11,12,13)),"")</f>
        <v>LC</v>
      </c>
      <c r="M72" s="20" cm="1">
        <f t="array" ref="M72">IFERROR(INDEX(データシート!$A:$M,MATCH(ROWS($B$17:L72),データシート!$N:$N,0),CHOOSE(COLUMNS($B72:L72),1,2,3,4,8,7,9,10,11,12,13)),"")</f>
        <v>494000</v>
      </c>
    </row>
    <row r="73" spans="2:13" x14ac:dyDescent="0.4">
      <c r="B73" s="35" t="str" cm="1">
        <f t="array" ref="B73">IFERROR(INDEX(データシート!$A:$M,MATCH(ROWS($B$17:B73),データシート!$N:$N,0),CHOOSE(COLUMNS($B73:B73),1,2,3,4,8,7,9,10,11,12,13)),"")</f>
        <v>SPB-37200BLW-1590G</v>
      </c>
      <c r="C73" s="35"/>
      <c r="D73" s="19" t="str" cm="1">
        <f t="array" ref="D73">IFERROR(INDEX(データシート!$A:$M,MATCH(ROWS($B$17:C73),データシート!$N:$N,0),CHOOSE(COLUMNS($B73:C73),1,2,3,4,8,7,9,10,11,12,13)),"")</f>
        <v>SFP</v>
      </c>
      <c r="E73" s="19" t="str" cm="1">
        <f t="array" ref="E73">IFERROR(INDEX(データシート!$A:$M,MATCH(ROWS($B$17:D73),データシート!$N:$N,0),CHOOSE(COLUMNS($B73:D73),1,2,3,4,8,7,9,10,11,12,13)),"")</f>
        <v>100M</v>
      </c>
      <c r="F73" s="19" t="str" cm="1">
        <f t="array" ref="F73">IFERROR(INDEX(データシート!$A:$M,MATCH(ROWS($B$17:E73),データシート!$N:$N,0),CHOOSE(COLUMNS($B73:E73),1,2,3,4,8,7,9,10,11,12,13)),"")</f>
        <v>100BASE-FX</v>
      </c>
      <c r="G73" s="19" t="str" cm="1">
        <f t="array" ref="G73">IFERROR(INDEX(データシート!$A:$M,MATCH(ROWS($B$17:F73),データシート!$N:$N,0),CHOOSE(COLUMNS($B73:F73),1,2,3,4,8,7,9,10,11,12,13)),"")</f>
        <v>1心</v>
      </c>
      <c r="H73" s="19" t="str" cm="1">
        <f t="array" ref="H73">IFERROR(INDEX(データシート!$A:$M,MATCH(ROWS($B$17:G73),データシート!$N:$N,0),CHOOSE(COLUMNS($B73:G73),1,2,3,4,8,7,9,10,11,12,13)),"")</f>
        <v>50~170km</v>
      </c>
      <c r="I73" s="19" t="str" cm="1">
        <f t="array" ref="I73">IFERROR(INDEX(データシート!$A:$M,MATCH(ROWS($B$17:H73),データシート!$N:$N,0),CHOOSE(COLUMNS($B73:H73),1,2,3,4,8,7,9,10,11,12,13)),"")</f>
        <v>1.60μm</v>
      </c>
      <c r="J73" s="19" t="str" cm="1">
        <f t="array" ref="J73">IFERROR(INDEX(データシート!$A:$M,MATCH(ROWS($B$17:I73),データシート!$N:$N,0),CHOOSE(COLUMNS($B73:I73),1,2,3,4,8,7,9,10,11,12,13)),"")</f>
        <v>15~46dB</v>
      </c>
      <c r="K73" s="19" t="str" cm="1">
        <f t="array" ref="K73">IFERROR(INDEX(データシート!$A:$M,MATCH(ROWS($B$17:J73),データシート!$N:$N,0),CHOOSE(COLUMNS($B73:J73),1,2,3,4,8,7,9,10,11,12,13)),"")</f>
        <v>SMF,DSF</v>
      </c>
      <c r="L73" s="19" t="str" cm="1">
        <f t="array" ref="L73">IFERROR(INDEX(データシート!$A:$M,MATCH(ROWS($B$17:K73),データシート!$N:$N,0),CHOOSE(COLUMNS($B73:K73),1,2,3,4,8,7,9,10,11,12,13)),"")</f>
        <v>LC</v>
      </c>
      <c r="M73" s="20" cm="1">
        <f t="array" ref="M73">IFERROR(INDEX(データシート!$A:$M,MATCH(ROWS($B$17:L73),データシート!$N:$N,0),CHOOSE(COLUMNS($B73:L73),1,2,3,4,8,7,9,10,11,12,13)),"")</f>
        <v>494000</v>
      </c>
    </row>
    <row r="74" spans="2:13" x14ac:dyDescent="0.4">
      <c r="B74" s="32" t="s">
        <v>207</v>
      </c>
    </row>
    <row r="75" spans="2:13" x14ac:dyDescent="0.4">
      <c r="B75" s="33" t="s">
        <v>208</v>
      </c>
    </row>
    <row r="76" spans="2:13" x14ac:dyDescent="0.4">
      <c r="B76" s="33" t="s">
        <v>209</v>
      </c>
    </row>
    <row r="77" spans="2:13" x14ac:dyDescent="0.4">
      <c r="B77" s="33" t="s">
        <v>210</v>
      </c>
    </row>
    <row r="78" spans="2:13" x14ac:dyDescent="0.4">
      <c r="B78" s="33" t="s">
        <v>211</v>
      </c>
    </row>
  </sheetData>
  <sheetProtection algorithmName="SHA-512" hashValue="5eYGNP2IrDieW8gUJxCQc9gE6TAZHYk06D/4dLP1ESwoRRxGnSu8lsxZuj+UZi+EZUZT3LP/xA07JaVOZ7VM1w==" saltValue="6aie28K/5rZfNwiE3FcWbg==" spinCount="100000" sheet="1" objects="1" scenarios="1"/>
  <mergeCells count="62">
    <mergeCell ref="G5:M5"/>
    <mergeCell ref="B72:C72"/>
    <mergeCell ref="B73:C73"/>
    <mergeCell ref="B67:C67"/>
    <mergeCell ref="B68:C68"/>
    <mergeCell ref="B69:C69"/>
    <mergeCell ref="B70:C70"/>
    <mergeCell ref="B71:C71"/>
    <mergeCell ref="B62:C62"/>
    <mergeCell ref="B63:C63"/>
    <mergeCell ref="B64:C64"/>
    <mergeCell ref="B65:C65"/>
    <mergeCell ref="B66:C66"/>
    <mergeCell ref="B57:C57"/>
    <mergeCell ref="B58:C58"/>
    <mergeCell ref="B59:C59"/>
    <mergeCell ref="B60:C60"/>
    <mergeCell ref="B61:C61"/>
    <mergeCell ref="B52:C52"/>
    <mergeCell ref="B53:C53"/>
    <mergeCell ref="B54:C54"/>
    <mergeCell ref="B55:C55"/>
    <mergeCell ref="B56:C56"/>
    <mergeCell ref="B16:C16"/>
    <mergeCell ref="B17:C17"/>
    <mergeCell ref="B18:C18"/>
    <mergeCell ref="B19:C19"/>
    <mergeCell ref="B5:E5"/>
    <mergeCell ref="C7:D7"/>
    <mergeCell ref="B14:E14"/>
    <mergeCell ref="B31:C31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43:C43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50:C50"/>
    <mergeCell ref="B51:C51"/>
    <mergeCell ref="B44:C44"/>
    <mergeCell ref="B45:C45"/>
    <mergeCell ref="B46:C46"/>
    <mergeCell ref="B47:C47"/>
    <mergeCell ref="B48:C48"/>
    <mergeCell ref="B49:C49"/>
  </mergeCells>
  <phoneticPr fontId="3"/>
  <dataValidations count="4">
    <dataValidation type="list" allowBlank="1" showInputMessage="1" showErrorMessage="1" errorTitle="入力エラー" error="指定された選択肢から値を選んでください。" sqref="D11" xr:uid="{2B970B0A-2E59-4DE0-9BD0-C5A162F78B67}">
      <formula1>"MMF,SMF,DSF"</formula1>
    </dataValidation>
    <dataValidation type="list" allowBlank="1" showInputMessage="1" showErrorMessage="1" errorTitle="入力エラー" error="指定された選択肢から値を選んでください。" sqref="D10" xr:uid="{957C7710-688C-4244-9A4B-97824034587A}">
      <formula1>"1心,2心,その他"</formula1>
    </dataValidation>
    <dataValidation type="decimal" allowBlank="1" showInputMessage="1" showErrorMessage="1" errorTitle="入力エラー" error="当社光モジュールは、0～185kmまでの伝送距離に対応しています。_x000a_伝送距離は「0～185」までの数値をご入力ください。" sqref="D9" xr:uid="{5503EEF4-0E75-4A92-8280-8C1D94271750}">
      <formula1>0</formula1>
      <formula2>185</formula2>
    </dataValidation>
    <dataValidation type="list" allowBlank="1" showInputMessage="1" showErrorMessage="1" errorTitle="入力エラー" error="指定された選択肢から値を選んでください。" sqref="D8" xr:uid="{06AC3017-033C-4B84-8731-9AA3DE73F723}">
      <formula1>"100M,1G,10G,100G"</formula1>
    </dataValidation>
  </dataValidations>
  <pageMargins left="0.7" right="0.7" top="0.75" bottom="0.75" header="0.3" footer="0.3"/>
  <pageSetup paperSize="1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2DFD2-82B4-4016-983F-B161E723B5D6}">
  <sheetPr>
    <pageSetUpPr fitToPage="1"/>
  </sheetPr>
  <dimension ref="A1:N58"/>
  <sheetViews>
    <sheetView workbookViewId="0">
      <selection activeCell="N2" sqref="N2"/>
    </sheetView>
  </sheetViews>
  <sheetFormatPr defaultRowHeight="18.75" x14ac:dyDescent="0.4"/>
  <cols>
    <col min="1" max="1" width="37.875" customWidth="1"/>
    <col min="2" max="2" width="17.75" customWidth="1"/>
    <col min="3" max="3" width="13.125" customWidth="1"/>
    <col min="4" max="4" width="23.5" bestFit="1" customWidth="1"/>
    <col min="5" max="6" width="14" customWidth="1"/>
    <col min="7" max="7" width="17.5" bestFit="1" customWidth="1"/>
    <col min="8" max="8" width="7.125" bestFit="1" customWidth="1"/>
    <col min="9" max="9" width="19.75" customWidth="1"/>
    <col min="10" max="10" width="18.625" customWidth="1"/>
    <col min="11" max="11" width="15.875" customWidth="1"/>
    <col min="12" max="12" width="14" customWidth="1"/>
    <col min="13" max="13" width="10.25" customWidth="1"/>
    <col min="14" max="14" width="9.125" style="22" customWidth="1"/>
  </cols>
  <sheetData>
    <row r="1" spans="1:14" x14ac:dyDescent="0.4">
      <c r="A1" s="11" t="s">
        <v>15</v>
      </c>
      <c r="B1" s="11" t="s">
        <v>16</v>
      </c>
      <c r="C1" s="11" t="s">
        <v>17</v>
      </c>
      <c r="D1" s="11" t="s">
        <v>18</v>
      </c>
      <c r="E1" s="11" t="s">
        <v>19</v>
      </c>
      <c r="F1" s="11" t="s">
        <v>20</v>
      </c>
      <c r="G1" s="11" t="s">
        <v>115</v>
      </c>
      <c r="H1" s="11" t="s">
        <v>21</v>
      </c>
      <c r="I1" s="11" t="s">
        <v>136</v>
      </c>
      <c r="J1" s="11" t="s">
        <v>22</v>
      </c>
      <c r="K1" s="11" t="s">
        <v>23</v>
      </c>
      <c r="L1" s="11" t="s">
        <v>24</v>
      </c>
      <c r="M1" s="11" t="s">
        <v>25</v>
      </c>
      <c r="N1" s="21" t="s">
        <v>116</v>
      </c>
    </row>
    <row r="2" spans="1:14" x14ac:dyDescent="0.4">
      <c r="A2" s="12" t="s">
        <v>26</v>
      </c>
      <c r="B2" s="12" t="s">
        <v>27</v>
      </c>
      <c r="C2" s="12" t="s">
        <v>28</v>
      </c>
      <c r="D2" s="12" t="s">
        <v>27</v>
      </c>
      <c r="E2" s="12">
        <v>8</v>
      </c>
      <c r="F2" s="12">
        <v>55</v>
      </c>
      <c r="G2" s="12" t="s">
        <v>29</v>
      </c>
      <c r="H2" s="12" t="s">
        <v>30</v>
      </c>
      <c r="I2" s="12" t="s">
        <v>159</v>
      </c>
      <c r="J2" s="12" t="s">
        <v>31</v>
      </c>
      <c r="K2" s="12" t="s">
        <v>130</v>
      </c>
      <c r="L2" s="12" t="s">
        <v>33</v>
      </c>
      <c r="M2" s="13">
        <v>2100000</v>
      </c>
      <c r="N2" s="22">
        <f>IF($A2="","",IF(AND(OR(型番選定!$D$8="",ISNUMBER(SEARCH(型番選定!$D$8,$C2))),OR(型番選定!$D$9="",AND(IFERROR(VALUE($E2),-999999)&lt;=IFERROR(VALUE(型番選定!$D$9),-999999),IFERROR(VALUE($F2),999999)&gt;=IFERROR(VALUE(型番選定!$D$9),999999))),OR(型番選定!$D$10="",$H2=型番選定!$D$10),OR(型番選定!$D$11="",ISNUMBER(SEARCH(型番選定!$D$11,$K2)))),MAX($N$1:N1)+1,""))</f>
        <v>1</v>
      </c>
    </row>
    <row r="3" spans="1:14" x14ac:dyDescent="0.4">
      <c r="A3" s="14" t="s">
        <v>34</v>
      </c>
      <c r="B3" s="14" t="s">
        <v>35</v>
      </c>
      <c r="C3" s="14" t="s">
        <v>28</v>
      </c>
      <c r="D3" s="14" t="s">
        <v>36</v>
      </c>
      <c r="E3" s="14">
        <v>0</v>
      </c>
      <c r="F3" s="14">
        <v>0.1</v>
      </c>
      <c r="G3" s="14" t="s">
        <v>198</v>
      </c>
      <c r="H3" s="14" t="s">
        <v>37</v>
      </c>
      <c r="I3" s="14" t="s">
        <v>140</v>
      </c>
      <c r="J3" s="14" t="s">
        <v>38</v>
      </c>
      <c r="K3" s="14" t="s">
        <v>7</v>
      </c>
      <c r="L3" s="14" t="s">
        <v>39</v>
      </c>
      <c r="M3" s="15">
        <v>66700</v>
      </c>
      <c r="N3" s="22">
        <f>IF($A3="","",IF(AND(OR(型番選定!$D$8="",ISNUMBER(SEARCH(型番選定!$D$8,$C3))),OR(型番選定!$D$9="",AND(IFERROR(VALUE($E3),-999999)&lt;=IFERROR(VALUE(型番選定!$D$9),-999999),IFERROR(VALUE($F3),999999)&gt;=IFERROR(VALUE(型番選定!$D$9),999999))),OR(型番選定!$D$10="",$H3=型番選定!$D$10),OR(型番選定!$D$11="",ISNUMBER(SEARCH(型番選定!$D$11,$K3)))),MAX($N$1:N2)+1,""))</f>
        <v>2</v>
      </c>
    </row>
    <row r="4" spans="1:14" x14ac:dyDescent="0.4">
      <c r="A4" s="12" t="s">
        <v>40</v>
      </c>
      <c r="B4" s="12" t="s">
        <v>35</v>
      </c>
      <c r="C4" s="12" t="s">
        <v>28</v>
      </c>
      <c r="D4" s="12" t="s">
        <v>41</v>
      </c>
      <c r="E4" s="12">
        <v>2E-3</v>
      </c>
      <c r="F4" s="12">
        <v>2</v>
      </c>
      <c r="G4" s="12" t="s">
        <v>42</v>
      </c>
      <c r="H4" s="12" t="s">
        <v>30</v>
      </c>
      <c r="I4" s="12" t="s">
        <v>161</v>
      </c>
      <c r="J4" s="12" t="s">
        <v>43</v>
      </c>
      <c r="K4" s="12" t="s">
        <v>32</v>
      </c>
      <c r="L4" s="12" t="s">
        <v>33</v>
      </c>
      <c r="M4" s="13">
        <v>210000</v>
      </c>
      <c r="N4" s="22">
        <f>IF($A4="","",IF(AND(OR(型番選定!$D$8="",ISNUMBER(SEARCH(型番選定!$D$8,$C4))),OR(型番選定!$D$9="",AND(IFERROR(VALUE($E4),-999999)&lt;=IFERROR(VALUE(型番選定!$D$9),-999999),IFERROR(VALUE($F4),999999)&gt;=IFERROR(VALUE(型番選定!$D$9),999999))),OR(型番選定!$D$10="",$H4=型番選定!$D$10),OR(型番選定!$D$11="",ISNUMBER(SEARCH(型番選定!$D$11,$K4)))),MAX($N$1:N3)+1,""))</f>
        <v>3</v>
      </c>
    </row>
    <row r="5" spans="1:14" x14ac:dyDescent="0.4">
      <c r="A5" s="14" t="s">
        <v>44</v>
      </c>
      <c r="B5" s="14" t="s">
        <v>35</v>
      </c>
      <c r="C5" s="14" t="s">
        <v>28</v>
      </c>
      <c r="D5" s="14" t="s">
        <v>45</v>
      </c>
      <c r="E5" s="14">
        <v>2E-3</v>
      </c>
      <c r="F5" s="14">
        <v>10</v>
      </c>
      <c r="G5" s="14" t="s">
        <v>46</v>
      </c>
      <c r="H5" s="14" t="s">
        <v>173</v>
      </c>
      <c r="I5" s="14" t="s">
        <v>139</v>
      </c>
      <c r="J5" s="14" t="s">
        <v>47</v>
      </c>
      <c r="K5" s="14" t="s">
        <v>32</v>
      </c>
      <c r="L5" s="14" t="s">
        <v>33</v>
      </c>
      <c r="M5" s="15">
        <v>358700</v>
      </c>
      <c r="N5" s="22">
        <f>IF($A5="","",IF(AND(OR(型番選定!$D$8="",ISNUMBER(SEARCH(型番選定!$D$8,$C5))),OR(型番選定!$D$9="",AND(IFERROR(VALUE($E5),-999999)&lt;=IFERROR(VALUE(型番選定!$D$9),-999999),IFERROR(VALUE($F5),999999)&gt;=IFERROR(VALUE(型番選定!$D$9),999999))),OR(型番選定!$D$10="",$H5=型番選定!$D$10),OR(型番選定!$D$11="",ISNUMBER(SEARCH(型番選定!$D$11,$K5)))),MAX($N$1:N4)+1,""))</f>
        <v>4</v>
      </c>
    </row>
    <row r="6" spans="1:14" x14ac:dyDescent="0.4">
      <c r="A6" s="12" t="s">
        <v>118</v>
      </c>
      <c r="B6" s="12" t="s">
        <v>117</v>
      </c>
      <c r="C6" s="12" t="s">
        <v>120</v>
      </c>
      <c r="D6" s="12" t="s">
        <v>121</v>
      </c>
      <c r="E6" s="12">
        <v>2E-3</v>
      </c>
      <c r="F6" s="12">
        <v>0.3</v>
      </c>
      <c r="G6" s="12" t="s">
        <v>199</v>
      </c>
      <c r="H6" s="12" t="s">
        <v>30</v>
      </c>
      <c r="I6" s="12" t="s">
        <v>174</v>
      </c>
      <c r="J6" s="12" t="s">
        <v>122</v>
      </c>
      <c r="K6" s="12" t="s">
        <v>123</v>
      </c>
      <c r="L6" s="12" t="s">
        <v>124</v>
      </c>
      <c r="M6" s="13">
        <v>30000</v>
      </c>
      <c r="N6" s="22">
        <f>IF($A6="","",IF(AND(OR(型番選定!$D$8="",ISNUMBER(SEARCH(型番選定!$D$8,$C6))),OR(型番選定!$D$9="",AND(IFERROR(VALUE($E6),-999999)&lt;=IFERROR(VALUE(型番選定!$D$9),-999999),IFERROR(VALUE($F6),999999)&gt;=IFERROR(VALUE(型番選定!$D$9),999999))),OR(型番選定!$D$10="",$H6=型番選定!$D$10),OR(型番選定!$D$11="",ISNUMBER(SEARCH(型番選定!$D$11,$K6)))),MAX($N$1:N5)+1,""))</f>
        <v>5</v>
      </c>
    </row>
    <row r="7" spans="1:14" x14ac:dyDescent="0.4">
      <c r="A7" s="14" t="s">
        <v>125</v>
      </c>
      <c r="B7" s="14" t="s">
        <v>117</v>
      </c>
      <c r="C7" s="14" t="s">
        <v>120</v>
      </c>
      <c r="D7" s="14" t="s">
        <v>126</v>
      </c>
      <c r="E7" s="14">
        <v>2E-3</v>
      </c>
      <c r="F7" s="14">
        <v>10</v>
      </c>
      <c r="G7" s="14" t="s">
        <v>46</v>
      </c>
      <c r="H7" s="14" t="s">
        <v>173</v>
      </c>
      <c r="I7" s="14" t="s">
        <v>139</v>
      </c>
      <c r="J7" s="14" t="s">
        <v>127</v>
      </c>
      <c r="K7" s="14" t="s">
        <v>32</v>
      </c>
      <c r="L7" s="14" t="s">
        <v>124</v>
      </c>
      <c r="M7" s="15">
        <v>50000</v>
      </c>
      <c r="N7" s="22">
        <f>IF($A7="","",IF(AND(OR(型番選定!$D$8="",ISNUMBER(SEARCH(型番選定!$D$8,$C7))),OR(型番選定!$D$9="",AND(IFERROR(VALUE($E7),-999999)&lt;=IFERROR(VALUE(型番選定!$D$9),-999999),IFERROR(VALUE($F7),999999)&gt;=IFERROR(VALUE(型番選定!$D$9),999999))),OR(型番選定!$D$10="",$H7=型番選定!$D$10),OR(型番選定!$D$11="",ISNUMBER(SEARCH(型番選定!$D$11,$K7)))),MAX($N$1:N6)+1,""))</f>
        <v>6</v>
      </c>
    </row>
    <row r="8" spans="1:14" x14ac:dyDescent="0.4">
      <c r="A8" s="12" t="s">
        <v>128</v>
      </c>
      <c r="B8" s="12" t="s">
        <v>117</v>
      </c>
      <c r="C8" s="12" t="s">
        <v>119</v>
      </c>
      <c r="D8" s="12" t="s">
        <v>129</v>
      </c>
      <c r="E8" s="12">
        <v>30</v>
      </c>
      <c r="F8" s="12">
        <v>80</v>
      </c>
      <c r="G8" s="12" t="s">
        <v>175</v>
      </c>
      <c r="H8" s="12" t="s">
        <v>30</v>
      </c>
      <c r="I8" s="12" t="s">
        <v>162</v>
      </c>
      <c r="J8" s="12" t="s">
        <v>131</v>
      </c>
      <c r="K8" s="12" t="s">
        <v>130</v>
      </c>
      <c r="L8" s="12" t="s">
        <v>124</v>
      </c>
      <c r="M8" s="13">
        <v>300000</v>
      </c>
      <c r="N8" s="22">
        <f>IF($A8="","",IF(AND(OR(型番選定!$D$8="",ISNUMBER(SEARCH(型番選定!$D$8,$C8))),OR(型番選定!$D$9="",AND(IFERROR(VALUE($E8),-999999)&lt;=IFERROR(VALUE(型番選定!$D$9),-999999),IFERROR(VALUE($F8),999999)&gt;=IFERROR(VALUE(型番選定!$D$9),999999))),OR(型番選定!$D$10="",$H8=型番選定!$D$10),OR(型番選定!$D$11="",ISNUMBER(SEARCH(型番選定!$D$11,$K8)))),MAX($N$1:N7)+1,""))</f>
        <v>7</v>
      </c>
    </row>
    <row r="9" spans="1:14" x14ac:dyDescent="0.4">
      <c r="A9" s="14" t="s">
        <v>221</v>
      </c>
      <c r="B9" s="14" t="s">
        <v>117</v>
      </c>
      <c r="C9" s="14" t="s">
        <v>203</v>
      </c>
      <c r="D9" s="14" t="s">
        <v>129</v>
      </c>
      <c r="E9" s="14">
        <v>30</v>
      </c>
      <c r="F9" s="14">
        <v>96</v>
      </c>
      <c r="G9" s="14" t="s">
        <v>197</v>
      </c>
      <c r="H9" s="14" t="s">
        <v>173</v>
      </c>
      <c r="I9" s="14" t="s">
        <v>137</v>
      </c>
      <c r="J9" s="14" t="s">
        <v>204</v>
      </c>
      <c r="K9" s="14" t="s">
        <v>130</v>
      </c>
      <c r="L9" s="14" t="s">
        <v>124</v>
      </c>
      <c r="M9" s="15">
        <v>300000</v>
      </c>
      <c r="N9" s="22">
        <f>IF($A9="","",IF(AND(OR(型番選定!$D$8="",ISNUMBER(SEARCH(型番選定!$D$8,$C9))),OR(型番選定!$D$9="",AND(IFERROR(VALUE($E9),-999999)&lt;=IFERROR(VALUE(型番選定!$D$9),-999999),IFERROR(VALUE($F9),999999)&gt;=IFERROR(VALUE(型番選定!$D$9),999999))),OR(型番選定!$D$10="",$H9=型番選定!$D$10),OR(型番選定!$D$11="",ISNUMBER(SEARCH(型番選定!$D$11,$K9)))),MAX($N$1:N8)+1,""))</f>
        <v>8</v>
      </c>
    </row>
    <row r="10" spans="1:14" x14ac:dyDescent="0.4">
      <c r="A10" s="12" t="s">
        <v>132</v>
      </c>
      <c r="B10" s="12" t="s">
        <v>117</v>
      </c>
      <c r="C10" s="12" t="s">
        <v>203</v>
      </c>
      <c r="D10" s="12" t="s">
        <v>133</v>
      </c>
      <c r="E10" s="12">
        <v>40</v>
      </c>
      <c r="F10" s="12">
        <v>100</v>
      </c>
      <c r="G10" s="12" t="s">
        <v>176</v>
      </c>
      <c r="H10" s="12" t="s">
        <v>30</v>
      </c>
      <c r="I10" s="12" t="s">
        <v>162</v>
      </c>
      <c r="J10" s="12" t="s">
        <v>134</v>
      </c>
      <c r="K10" s="12" t="s">
        <v>130</v>
      </c>
      <c r="L10" s="12" t="s">
        <v>124</v>
      </c>
      <c r="M10" s="13">
        <v>923000</v>
      </c>
      <c r="N10" s="22">
        <f>IF($A10="","",IF(AND(OR(型番選定!$D$8="",ISNUMBER(SEARCH(型番選定!$D$8,$C10))),OR(型番選定!$D$9="",AND(IFERROR(VALUE($E10),-999999)&lt;=IFERROR(VALUE(型番選定!$D$9),-999999),IFERROR(VALUE($F10),999999)&gt;=IFERROR(VALUE(型番選定!$D$9),999999))),OR(型番選定!$D$10="",$H10=型番選定!$D$10),OR(型番選定!$D$11="",ISNUMBER(SEARCH(型番選定!$D$11,$K10)))),MAX($N$1:N9)+1,""))</f>
        <v>9</v>
      </c>
    </row>
    <row r="11" spans="1:14" x14ac:dyDescent="0.4">
      <c r="A11" s="14" t="s">
        <v>135</v>
      </c>
      <c r="B11" s="14" t="s">
        <v>117</v>
      </c>
      <c r="C11" s="14" t="s">
        <v>203</v>
      </c>
      <c r="D11" s="14" t="s">
        <v>133</v>
      </c>
      <c r="E11" s="14">
        <v>40</v>
      </c>
      <c r="F11" s="14">
        <v>100</v>
      </c>
      <c r="G11" s="14" t="s">
        <v>176</v>
      </c>
      <c r="H11" s="14" t="s">
        <v>173</v>
      </c>
      <c r="I11" s="14" t="s">
        <v>138</v>
      </c>
      <c r="J11" s="14" t="s">
        <v>134</v>
      </c>
      <c r="K11" s="14" t="s">
        <v>130</v>
      </c>
      <c r="L11" s="14" t="s">
        <v>124</v>
      </c>
      <c r="M11" s="15">
        <v>923000</v>
      </c>
      <c r="N11" s="22">
        <f>IF($A11="","",IF(AND(OR(型番選定!$D$8="",ISNUMBER(SEARCH(型番選定!$D$8,$C11))),OR(型番選定!$D$9="",AND(IFERROR(VALUE($E11),-999999)&lt;=IFERROR(VALUE(型番選定!$D$9),-999999),IFERROR(VALUE($F11),999999)&gt;=IFERROR(VALUE(型番選定!$D$9),999999))),OR(型番選定!$D$10="",$H11=型番選定!$D$10),OR(型番選定!$D$11="",ISNUMBER(SEARCH(型番選定!$D$11,$K11)))),MAX($N$1:N10)+1,""))</f>
        <v>10</v>
      </c>
    </row>
    <row r="12" spans="1:14" x14ac:dyDescent="0.4">
      <c r="A12" s="12" t="s">
        <v>141</v>
      </c>
      <c r="B12" s="12" t="s">
        <v>117</v>
      </c>
      <c r="C12" s="12" t="s">
        <v>119</v>
      </c>
      <c r="D12" s="12" t="s">
        <v>149</v>
      </c>
      <c r="E12" s="12">
        <v>5</v>
      </c>
      <c r="F12" s="12">
        <v>30</v>
      </c>
      <c r="G12" s="12" t="s">
        <v>177</v>
      </c>
      <c r="H12" s="12" t="s">
        <v>150</v>
      </c>
      <c r="I12" s="12" t="s">
        <v>178</v>
      </c>
      <c r="J12" s="12" t="s">
        <v>168</v>
      </c>
      <c r="K12" s="12" t="s">
        <v>153</v>
      </c>
      <c r="L12" s="12" t="s">
        <v>124</v>
      </c>
      <c r="M12" s="13">
        <v>150000</v>
      </c>
      <c r="N12" s="22">
        <f>IF($A12="","",IF(AND(OR(型番選定!$D$8="",ISNUMBER(SEARCH(型番選定!$D$8,$C12))),OR(型番選定!$D$9="",AND(IFERROR(VALUE($E12),-999999)&lt;=IFERROR(VALUE(型番選定!$D$9),-999999),IFERROR(VALUE($F12),999999)&gt;=IFERROR(VALUE(型番選定!$D$9),999999))),OR(型番選定!$D$10="",$H12=型番選定!$D$10),OR(型番選定!$D$11="",ISNUMBER(SEARCH(型番選定!$D$11,$K12)))),MAX($N$1:N11)+1,""))</f>
        <v>11</v>
      </c>
    </row>
    <row r="13" spans="1:14" x14ac:dyDescent="0.4">
      <c r="A13" s="14" t="s">
        <v>212</v>
      </c>
      <c r="B13" s="14" t="s">
        <v>117</v>
      </c>
      <c r="C13" s="14" t="s">
        <v>203</v>
      </c>
      <c r="D13" s="14" t="s">
        <v>149</v>
      </c>
      <c r="E13" s="14">
        <v>5</v>
      </c>
      <c r="F13" s="14">
        <v>40</v>
      </c>
      <c r="G13" s="14" t="s">
        <v>190</v>
      </c>
      <c r="H13" s="14" t="s">
        <v>179</v>
      </c>
      <c r="I13" s="14" t="s">
        <v>151</v>
      </c>
      <c r="J13" s="23" t="s">
        <v>187</v>
      </c>
      <c r="K13" s="14" t="s">
        <v>153</v>
      </c>
      <c r="L13" s="14" t="s">
        <v>124</v>
      </c>
      <c r="M13" s="15">
        <v>150000</v>
      </c>
      <c r="N13" s="22">
        <f>IF($A13="","",IF(AND(OR(型番選定!$D$8="",ISNUMBER(SEARCH(型番選定!$D$8,$C13))),OR(型番選定!$D$9="",AND(IFERROR(VALUE($E13),-999999)&lt;=IFERROR(VALUE(型番選定!$D$9),-999999),IFERROR(VALUE($F13),999999)&gt;=IFERROR(VALUE(型番選定!$D$9),999999))),OR(型番選定!$D$10="",$H13=型番選定!$D$10),OR(型番選定!$D$11="",ISNUMBER(SEARCH(型番選定!$D$11,$K13)))),MAX($N$1:N12)+1,""))</f>
        <v>12</v>
      </c>
    </row>
    <row r="14" spans="1:14" x14ac:dyDescent="0.4">
      <c r="A14" s="12" t="s">
        <v>142</v>
      </c>
      <c r="B14" s="12" t="s">
        <v>117</v>
      </c>
      <c r="C14" s="12" t="s">
        <v>119</v>
      </c>
      <c r="D14" s="12" t="s">
        <v>149</v>
      </c>
      <c r="E14" s="12">
        <v>5</v>
      </c>
      <c r="F14" s="12">
        <v>30</v>
      </c>
      <c r="G14" s="12" t="s">
        <v>177</v>
      </c>
      <c r="H14" s="12" t="s">
        <v>150</v>
      </c>
      <c r="I14" s="12" t="s">
        <v>180</v>
      </c>
      <c r="J14" s="12" t="s">
        <v>168</v>
      </c>
      <c r="K14" s="12" t="s">
        <v>153</v>
      </c>
      <c r="L14" s="12" t="s">
        <v>124</v>
      </c>
      <c r="M14" s="13">
        <v>150000</v>
      </c>
      <c r="N14" s="22">
        <f>IF($A14="","",IF(AND(OR(型番選定!$D$8="",ISNUMBER(SEARCH(型番選定!$D$8,$C14))),OR(型番選定!$D$9="",AND(IFERROR(VALUE($E14),-999999)&lt;=IFERROR(VALUE(型番選定!$D$9),-999999),IFERROR(VALUE($F14),999999)&gt;=IFERROR(VALUE(型番選定!$D$9),999999))),OR(型番選定!$D$10="",$H14=型番選定!$D$10),OR(型番選定!$D$11="",ISNUMBER(SEARCH(型番選定!$D$11,$K14)))),MAX($N$1:N13)+1,""))</f>
        <v>13</v>
      </c>
    </row>
    <row r="15" spans="1:14" x14ac:dyDescent="0.4">
      <c r="A15" s="14" t="s">
        <v>213</v>
      </c>
      <c r="B15" s="14" t="s">
        <v>117</v>
      </c>
      <c r="C15" s="14" t="s">
        <v>203</v>
      </c>
      <c r="D15" s="14" t="s">
        <v>149</v>
      </c>
      <c r="E15" s="14">
        <v>5</v>
      </c>
      <c r="F15" s="14">
        <v>40</v>
      </c>
      <c r="G15" s="14" t="s">
        <v>190</v>
      </c>
      <c r="H15" s="14" t="s">
        <v>179</v>
      </c>
      <c r="I15" s="14" t="s">
        <v>152</v>
      </c>
      <c r="J15" s="14" t="s">
        <v>187</v>
      </c>
      <c r="K15" s="14" t="s">
        <v>153</v>
      </c>
      <c r="L15" s="14" t="s">
        <v>124</v>
      </c>
      <c r="M15" s="15">
        <v>150000</v>
      </c>
      <c r="N15" s="22">
        <f>IF($A15="","",IF(AND(OR(型番選定!$D$8="",ISNUMBER(SEARCH(型番選定!$D$8,$C15))),OR(型番選定!$D$9="",AND(IFERROR(VALUE($E15),-999999)&lt;=IFERROR(VALUE(型番選定!$D$9),-999999),IFERROR(VALUE($F15),999999)&gt;=IFERROR(VALUE(型番選定!$D$9),999999))),OR(型番選定!$D$10="",$H15=型番選定!$D$10),OR(型番選定!$D$11="",ISNUMBER(SEARCH(型番選定!$D$11,$K15)))),MAX($N$1:N14)+1,""))</f>
        <v>14</v>
      </c>
    </row>
    <row r="16" spans="1:14" x14ac:dyDescent="0.4">
      <c r="A16" s="12" t="s">
        <v>143</v>
      </c>
      <c r="B16" s="12" t="s">
        <v>117</v>
      </c>
      <c r="C16" s="12" t="s">
        <v>119</v>
      </c>
      <c r="D16" s="12" t="s">
        <v>149</v>
      </c>
      <c r="E16" s="12">
        <v>20</v>
      </c>
      <c r="F16" s="12">
        <v>45</v>
      </c>
      <c r="G16" s="12" t="s">
        <v>181</v>
      </c>
      <c r="H16" s="12" t="s">
        <v>150</v>
      </c>
      <c r="I16" s="12" t="s">
        <v>178</v>
      </c>
      <c r="J16" s="12" t="s">
        <v>169</v>
      </c>
      <c r="K16" s="12" t="s">
        <v>153</v>
      </c>
      <c r="L16" s="12" t="s">
        <v>124</v>
      </c>
      <c r="M16" s="13">
        <v>180000</v>
      </c>
      <c r="N16" s="22">
        <f>IF($A16="","",IF(AND(OR(型番選定!$D$8="",ISNUMBER(SEARCH(型番選定!$D$8,$C16))),OR(型番選定!$D$9="",AND(IFERROR(VALUE($E16),-999999)&lt;=IFERROR(VALUE(型番選定!$D$9),-999999),IFERROR(VALUE($F16),999999)&gt;=IFERROR(VALUE(型番選定!$D$9),999999))),OR(型番選定!$D$10="",$H16=型番選定!$D$10),OR(型番選定!$D$11="",ISNUMBER(SEARCH(型番選定!$D$11,$K16)))),MAX($N$1:N15)+1,""))</f>
        <v>15</v>
      </c>
    </row>
    <row r="17" spans="1:14" x14ac:dyDescent="0.4">
      <c r="A17" s="14" t="s">
        <v>214</v>
      </c>
      <c r="B17" s="14" t="s">
        <v>117</v>
      </c>
      <c r="C17" s="14" t="s">
        <v>203</v>
      </c>
      <c r="D17" s="14" t="s">
        <v>149</v>
      </c>
      <c r="E17" s="14">
        <v>20</v>
      </c>
      <c r="F17" s="14">
        <v>48</v>
      </c>
      <c r="G17" s="14" t="s">
        <v>189</v>
      </c>
      <c r="H17" s="14" t="s">
        <v>179</v>
      </c>
      <c r="I17" s="14" t="s">
        <v>151</v>
      </c>
      <c r="J17" s="14" t="s">
        <v>188</v>
      </c>
      <c r="K17" s="14" t="s">
        <v>153</v>
      </c>
      <c r="L17" s="14" t="s">
        <v>124</v>
      </c>
      <c r="M17" s="15">
        <v>180000</v>
      </c>
      <c r="N17" s="22">
        <f>IF($A17="","",IF(AND(OR(型番選定!$D$8="",ISNUMBER(SEARCH(型番選定!$D$8,$C17))),OR(型番選定!$D$9="",AND(IFERROR(VALUE($E17),-999999)&lt;=IFERROR(VALUE(型番選定!$D$9),-999999),IFERROR(VALUE($F17),999999)&gt;=IFERROR(VALUE(型番選定!$D$9),999999))),OR(型番選定!$D$10="",$H17=型番選定!$D$10),OR(型番選定!$D$11="",ISNUMBER(SEARCH(型番選定!$D$11,$K17)))),MAX($N$1:N16)+1,""))</f>
        <v>16</v>
      </c>
    </row>
    <row r="18" spans="1:14" x14ac:dyDescent="0.4">
      <c r="A18" s="12" t="s">
        <v>144</v>
      </c>
      <c r="B18" s="12" t="s">
        <v>117</v>
      </c>
      <c r="C18" s="12" t="s">
        <v>119</v>
      </c>
      <c r="D18" s="12" t="s">
        <v>149</v>
      </c>
      <c r="E18" s="12">
        <v>20</v>
      </c>
      <c r="F18" s="12">
        <v>45</v>
      </c>
      <c r="G18" s="12" t="s">
        <v>181</v>
      </c>
      <c r="H18" s="12" t="s">
        <v>150</v>
      </c>
      <c r="I18" s="12" t="s">
        <v>180</v>
      </c>
      <c r="J18" s="12" t="s">
        <v>169</v>
      </c>
      <c r="K18" s="12" t="s">
        <v>153</v>
      </c>
      <c r="L18" s="12" t="s">
        <v>124</v>
      </c>
      <c r="M18" s="13">
        <v>180000</v>
      </c>
      <c r="N18" s="22">
        <f>IF($A18="","",IF(AND(OR(型番選定!$D$8="",ISNUMBER(SEARCH(型番選定!$D$8,$C18))),OR(型番選定!$D$9="",AND(IFERROR(VALUE($E18),-999999)&lt;=IFERROR(VALUE(型番選定!$D$9),-999999),IFERROR(VALUE($F18),999999)&gt;=IFERROR(VALUE(型番選定!$D$9),999999))),OR(型番選定!$D$10="",$H18=型番選定!$D$10),OR(型番選定!$D$11="",ISNUMBER(SEARCH(型番選定!$D$11,$K18)))),MAX($N$1:N17)+1,""))</f>
        <v>17</v>
      </c>
    </row>
    <row r="19" spans="1:14" x14ac:dyDescent="0.4">
      <c r="A19" s="14" t="s">
        <v>215</v>
      </c>
      <c r="B19" s="14" t="s">
        <v>117</v>
      </c>
      <c r="C19" s="14" t="s">
        <v>203</v>
      </c>
      <c r="D19" s="14" t="s">
        <v>149</v>
      </c>
      <c r="E19" s="14">
        <v>20</v>
      </c>
      <c r="F19" s="14">
        <v>48</v>
      </c>
      <c r="G19" s="14" t="s">
        <v>189</v>
      </c>
      <c r="H19" s="14" t="s">
        <v>179</v>
      </c>
      <c r="I19" s="14" t="s">
        <v>152</v>
      </c>
      <c r="J19" s="14" t="s">
        <v>188</v>
      </c>
      <c r="K19" s="14" t="s">
        <v>153</v>
      </c>
      <c r="L19" s="14" t="s">
        <v>124</v>
      </c>
      <c r="M19" s="15">
        <v>180000</v>
      </c>
      <c r="N19" s="22">
        <f>IF($A19="","",IF(AND(OR(型番選定!$D$8="",ISNUMBER(SEARCH(型番選定!$D$8,$C19))),OR(型番選定!$D$9="",AND(IFERROR(VALUE($E19),-999999)&lt;=IFERROR(VALUE(型番選定!$D$9),-999999),IFERROR(VALUE($F19),999999)&gt;=IFERROR(VALUE(型番選定!$D$9),999999))),OR(型番選定!$D$10="",$H19=型番選定!$D$10),OR(型番選定!$D$11="",ISNUMBER(SEARCH(型番選定!$D$11,$K19)))),MAX($N$1:N18)+1,""))</f>
        <v>18</v>
      </c>
    </row>
    <row r="20" spans="1:14" x14ac:dyDescent="0.4">
      <c r="A20" s="12" t="s">
        <v>145</v>
      </c>
      <c r="B20" s="12" t="s">
        <v>117</v>
      </c>
      <c r="C20" s="12" t="s">
        <v>119</v>
      </c>
      <c r="D20" s="12" t="s">
        <v>149</v>
      </c>
      <c r="E20" s="12">
        <v>32</v>
      </c>
      <c r="F20" s="12">
        <v>80</v>
      </c>
      <c r="G20" s="12" t="s">
        <v>183</v>
      </c>
      <c r="H20" s="12" t="s">
        <v>150</v>
      </c>
      <c r="I20" s="12" t="s">
        <v>182</v>
      </c>
      <c r="J20" s="12" t="s">
        <v>170</v>
      </c>
      <c r="K20" s="12" t="s">
        <v>130</v>
      </c>
      <c r="L20" s="12" t="s">
        <v>155</v>
      </c>
      <c r="M20" s="13">
        <v>200000</v>
      </c>
      <c r="N20" s="22">
        <f>IF($A20="","",IF(AND(OR(型番選定!$D$8="",ISNUMBER(SEARCH(型番選定!$D$8,$C20))),OR(型番選定!$D$9="",AND(IFERROR(VALUE($E20),-999999)&lt;=IFERROR(VALUE(型番選定!$D$9),-999999),IFERROR(VALUE($F20),999999)&gt;=IFERROR(VALUE(型番選定!$D$9),999999))),OR(型番選定!$D$10="",$H20=型番選定!$D$10),OR(型番選定!$D$11="",ISNUMBER(SEARCH(型番選定!$D$11,$K20)))),MAX($N$1:N19)+1,""))</f>
        <v>19</v>
      </c>
    </row>
    <row r="21" spans="1:14" x14ac:dyDescent="0.4">
      <c r="A21" s="14" t="s">
        <v>216</v>
      </c>
      <c r="B21" s="14" t="s">
        <v>117</v>
      </c>
      <c r="C21" s="14" t="s">
        <v>203</v>
      </c>
      <c r="D21" s="14" t="s">
        <v>149</v>
      </c>
      <c r="E21" s="14">
        <v>32</v>
      </c>
      <c r="F21" s="14">
        <v>84</v>
      </c>
      <c r="G21" s="14" t="s">
        <v>191</v>
      </c>
      <c r="H21" s="14" t="s">
        <v>179</v>
      </c>
      <c r="I21" s="14" t="s">
        <v>154</v>
      </c>
      <c r="J21" s="14" t="s">
        <v>192</v>
      </c>
      <c r="K21" s="14" t="s">
        <v>130</v>
      </c>
      <c r="L21" s="14" t="s">
        <v>155</v>
      </c>
      <c r="M21" s="15">
        <v>200000</v>
      </c>
      <c r="N21" s="22">
        <f>IF($A21="","",IF(AND(OR(型番選定!$D$8="",ISNUMBER(SEARCH(型番選定!$D$8,$C21))),OR(型番選定!$D$9="",AND(IFERROR(VALUE($E21),-999999)&lt;=IFERROR(VALUE(型番選定!$D$9),-999999),IFERROR(VALUE($F21),999999)&gt;=IFERROR(VALUE(型番選定!$D$9),999999))),OR(型番選定!$D$10="",$H21=型番選定!$D$10),OR(型番選定!$D$11="",ISNUMBER(SEARCH(型番選定!$D$11,$K21)))),MAX($N$1:N20)+1,""))</f>
        <v>20</v>
      </c>
    </row>
    <row r="22" spans="1:14" x14ac:dyDescent="0.4">
      <c r="A22" s="12" t="s">
        <v>146</v>
      </c>
      <c r="B22" s="12" t="s">
        <v>117</v>
      </c>
      <c r="C22" s="12" t="s">
        <v>119</v>
      </c>
      <c r="D22" s="12" t="s">
        <v>149</v>
      </c>
      <c r="E22" s="12">
        <v>32</v>
      </c>
      <c r="F22" s="12">
        <v>80</v>
      </c>
      <c r="G22" s="12" t="s">
        <v>183</v>
      </c>
      <c r="H22" s="12" t="s">
        <v>150</v>
      </c>
      <c r="I22" s="12" t="s">
        <v>162</v>
      </c>
      <c r="J22" s="12" t="s">
        <v>170</v>
      </c>
      <c r="K22" s="12" t="s">
        <v>130</v>
      </c>
      <c r="L22" s="12" t="s">
        <v>155</v>
      </c>
      <c r="M22" s="13">
        <v>200000</v>
      </c>
      <c r="N22" s="22">
        <f>IF($A22="","",IF(AND(OR(型番選定!$D$8="",ISNUMBER(SEARCH(型番選定!$D$8,$C22))),OR(型番選定!$D$9="",AND(IFERROR(VALUE($E22),-999999)&lt;=IFERROR(VALUE(型番選定!$D$9),-999999),IFERROR(VALUE($F22),999999)&gt;=IFERROR(VALUE(型番選定!$D$9),999999))),OR(型番選定!$D$10="",$H22=型番選定!$D$10),OR(型番選定!$D$11="",ISNUMBER(SEARCH(型番選定!$D$11,$K22)))),MAX($N$1:N21)+1,""))</f>
        <v>21</v>
      </c>
    </row>
    <row r="23" spans="1:14" x14ac:dyDescent="0.4">
      <c r="A23" s="14" t="s">
        <v>217</v>
      </c>
      <c r="B23" s="14" t="s">
        <v>117</v>
      </c>
      <c r="C23" s="14" t="s">
        <v>203</v>
      </c>
      <c r="D23" s="14" t="s">
        <v>149</v>
      </c>
      <c r="E23" s="14">
        <v>32</v>
      </c>
      <c r="F23" s="14">
        <v>84</v>
      </c>
      <c r="G23" s="14" t="s">
        <v>191</v>
      </c>
      <c r="H23" s="14" t="s">
        <v>179</v>
      </c>
      <c r="I23" s="14" t="s">
        <v>137</v>
      </c>
      <c r="J23" s="14" t="s">
        <v>192</v>
      </c>
      <c r="K23" s="14" t="s">
        <v>130</v>
      </c>
      <c r="L23" s="14" t="s">
        <v>155</v>
      </c>
      <c r="M23" s="15">
        <v>200000</v>
      </c>
      <c r="N23" s="22">
        <f>IF($A23="","",IF(AND(OR(型番選定!$D$8="",ISNUMBER(SEARCH(型番選定!$D$8,$C23))),OR(型番選定!$D$9="",AND(IFERROR(VALUE($E23),-999999)&lt;=IFERROR(VALUE(型番選定!$D$9),-999999),IFERROR(VALUE($F23),999999)&gt;=IFERROR(VALUE(型番選定!$D$9),999999))),OR(型番選定!$D$10="",$H23=型番選定!$D$10),OR(型番選定!$D$11="",ISNUMBER(SEARCH(型番選定!$D$11,$K23)))),MAX($N$1:N22)+1,""))</f>
        <v>22</v>
      </c>
    </row>
    <row r="24" spans="1:14" x14ac:dyDescent="0.4">
      <c r="A24" s="12" t="s">
        <v>147</v>
      </c>
      <c r="B24" s="12" t="s">
        <v>117</v>
      </c>
      <c r="C24" s="12" t="s">
        <v>119</v>
      </c>
      <c r="D24" s="12" t="s">
        <v>149</v>
      </c>
      <c r="E24" s="12">
        <v>30</v>
      </c>
      <c r="F24" s="12">
        <v>60</v>
      </c>
      <c r="G24" s="12" t="s">
        <v>184</v>
      </c>
      <c r="H24" s="12" t="s">
        <v>150</v>
      </c>
      <c r="I24" s="12" t="s">
        <v>178</v>
      </c>
      <c r="J24" s="12" t="s">
        <v>171</v>
      </c>
      <c r="K24" s="12" t="s">
        <v>153</v>
      </c>
      <c r="L24" s="12" t="s">
        <v>155</v>
      </c>
      <c r="M24" s="13">
        <v>1297400</v>
      </c>
      <c r="N24" s="22">
        <f>IF($A24="","",IF(AND(OR(型番選定!$D$8="",ISNUMBER(SEARCH(型番選定!$D$8,$C24))),OR(型番選定!$D$9="",AND(IFERROR(VALUE($E24),-999999)&lt;=IFERROR(VALUE(型番選定!$D$9),-999999),IFERROR(VALUE($F24),999999)&gt;=IFERROR(VALUE(型番選定!$D$9),999999))),OR(型番選定!$D$10="",$H24=型番選定!$D$10),OR(型番選定!$D$11="",ISNUMBER(SEARCH(型番選定!$D$11,$K24)))),MAX($N$1:N23)+1,""))</f>
        <v>23</v>
      </c>
    </row>
    <row r="25" spans="1:14" x14ac:dyDescent="0.4">
      <c r="A25" s="14" t="s">
        <v>218</v>
      </c>
      <c r="B25" s="14" t="s">
        <v>117</v>
      </c>
      <c r="C25" s="14" t="s">
        <v>203</v>
      </c>
      <c r="D25" s="14" t="s">
        <v>149</v>
      </c>
      <c r="E25" s="14">
        <v>30</v>
      </c>
      <c r="F25" s="14">
        <v>72</v>
      </c>
      <c r="G25" s="14" t="s">
        <v>193</v>
      </c>
      <c r="H25" s="14" t="s">
        <v>179</v>
      </c>
      <c r="I25" s="14" t="s">
        <v>151</v>
      </c>
      <c r="J25" s="14" t="s">
        <v>194</v>
      </c>
      <c r="K25" s="14" t="s">
        <v>153</v>
      </c>
      <c r="L25" s="14" t="s">
        <v>155</v>
      </c>
      <c r="M25" s="15">
        <v>1297400</v>
      </c>
      <c r="N25" s="22">
        <f>IF($A25="","",IF(AND(OR(型番選定!$D$8="",ISNUMBER(SEARCH(型番選定!$D$8,$C25))),OR(型番選定!$D$9="",AND(IFERROR(VALUE($E25),-999999)&lt;=IFERROR(VALUE(型番選定!$D$9),-999999),IFERROR(VALUE($F25),999999)&gt;=IFERROR(VALUE(型番選定!$D$9),999999))),OR(型番選定!$D$10="",$H25=型番選定!$D$10),OR(型番選定!$D$11="",ISNUMBER(SEARCH(型番選定!$D$11,$K25)))),MAX($N$1:N24)+1,""))</f>
        <v>24</v>
      </c>
    </row>
    <row r="26" spans="1:14" x14ac:dyDescent="0.4">
      <c r="A26" s="12" t="s">
        <v>148</v>
      </c>
      <c r="B26" s="12" t="s">
        <v>117</v>
      </c>
      <c r="C26" s="12" t="s">
        <v>119</v>
      </c>
      <c r="D26" s="12" t="s">
        <v>149</v>
      </c>
      <c r="E26" s="12">
        <v>30</v>
      </c>
      <c r="F26" s="12">
        <v>60</v>
      </c>
      <c r="G26" s="12" t="s">
        <v>184</v>
      </c>
      <c r="H26" s="12" t="s">
        <v>150</v>
      </c>
      <c r="I26" s="12" t="s">
        <v>180</v>
      </c>
      <c r="J26" s="12" t="s">
        <v>171</v>
      </c>
      <c r="K26" s="12" t="s">
        <v>153</v>
      </c>
      <c r="L26" s="12" t="s">
        <v>155</v>
      </c>
      <c r="M26" s="13">
        <v>1297400</v>
      </c>
      <c r="N26" s="22">
        <f>IF($A26="","",IF(AND(OR(型番選定!$D$8="",ISNUMBER(SEARCH(型番選定!$D$8,$C26))),OR(型番選定!$D$9="",AND(IFERROR(VALUE($E26),-999999)&lt;=IFERROR(VALUE(型番選定!$D$9),-999999),IFERROR(VALUE($F26),999999)&gt;=IFERROR(VALUE(型番選定!$D$9),999999))),OR(型番選定!$D$10="",$H26=型番選定!$D$10),OR(型番選定!$D$11="",ISNUMBER(SEARCH(型番選定!$D$11,$K26)))),MAX($N$1:N25)+1,""))</f>
        <v>25</v>
      </c>
    </row>
    <row r="27" spans="1:14" x14ac:dyDescent="0.4">
      <c r="A27" s="14" t="s">
        <v>219</v>
      </c>
      <c r="B27" s="14" t="s">
        <v>117</v>
      </c>
      <c r="C27" s="14" t="s">
        <v>203</v>
      </c>
      <c r="D27" s="14" t="s">
        <v>149</v>
      </c>
      <c r="E27" s="14">
        <v>30</v>
      </c>
      <c r="F27" s="14">
        <v>72</v>
      </c>
      <c r="G27" s="14" t="s">
        <v>193</v>
      </c>
      <c r="H27" s="14" t="s">
        <v>179</v>
      </c>
      <c r="I27" s="14" t="s">
        <v>152</v>
      </c>
      <c r="J27" s="14" t="s">
        <v>194</v>
      </c>
      <c r="K27" s="14" t="s">
        <v>153</v>
      </c>
      <c r="L27" s="14" t="s">
        <v>155</v>
      </c>
      <c r="M27" s="15">
        <v>1297400</v>
      </c>
      <c r="N27" s="22">
        <f>IF($A27="","",IF(AND(OR(型番選定!$D$8="",ISNUMBER(SEARCH(型番選定!$D$8,$C27))),OR(型番選定!$D$9="",AND(IFERROR(VALUE($E27),-999999)&lt;=IFERROR(VALUE(型番選定!$D$9),-999999),IFERROR(VALUE($F27),999999)&gt;=IFERROR(VALUE(型番選定!$D$9),999999))),OR(型番選定!$D$10="",$H27=型番選定!$D$10),OR(型番選定!$D$11="",ISNUMBER(SEARCH(型番選定!$D$11,$K27)))),MAX($N$1:N26)+1,""))</f>
        <v>26</v>
      </c>
    </row>
    <row r="28" spans="1:14" x14ac:dyDescent="0.4">
      <c r="A28" s="12" t="s">
        <v>200</v>
      </c>
      <c r="B28" s="12" t="s">
        <v>202</v>
      </c>
      <c r="C28" s="12" t="s">
        <v>119</v>
      </c>
      <c r="D28" s="12" t="s">
        <v>156</v>
      </c>
      <c r="E28" s="12">
        <v>40</v>
      </c>
      <c r="F28" s="12">
        <v>80</v>
      </c>
      <c r="G28" s="12" t="s">
        <v>185</v>
      </c>
      <c r="H28" s="12" t="s">
        <v>157</v>
      </c>
      <c r="I28" s="12" t="s">
        <v>158</v>
      </c>
      <c r="J28" s="12" t="s">
        <v>172</v>
      </c>
      <c r="K28" s="12" t="s">
        <v>130</v>
      </c>
      <c r="L28" s="12" t="s">
        <v>155</v>
      </c>
      <c r="M28" s="13">
        <v>442000</v>
      </c>
      <c r="N28" s="22">
        <f>IF($A28="","",IF(AND(OR(型番選定!$D$8="",ISNUMBER(SEARCH(型番選定!$D$8,$C28))),OR(型番選定!$D$9="",AND(IFERROR(VALUE($E28),-999999)&lt;=IFERROR(VALUE(型番選定!$D$9),-999999),IFERROR(VALUE($F28),999999)&gt;=IFERROR(VALUE(型番選定!$D$9),999999))),OR(型番選定!$D$10="",$H28=型番選定!$D$10),OR(型番選定!$D$11="",ISNUMBER(SEARCH(型番選定!$D$11,$K28)))),MAX($N$1:N27)+1,""))</f>
        <v>27</v>
      </c>
    </row>
    <row r="29" spans="1:14" x14ac:dyDescent="0.4">
      <c r="A29" s="14" t="s">
        <v>220</v>
      </c>
      <c r="B29" s="14" t="s">
        <v>202</v>
      </c>
      <c r="C29" s="14" t="s">
        <v>203</v>
      </c>
      <c r="D29" s="14" t="s">
        <v>156</v>
      </c>
      <c r="E29" s="14">
        <v>40</v>
      </c>
      <c r="F29" s="14">
        <v>96</v>
      </c>
      <c r="G29" s="14" t="s">
        <v>195</v>
      </c>
      <c r="H29" s="14" t="s">
        <v>37</v>
      </c>
      <c r="I29" s="14" t="s">
        <v>158</v>
      </c>
      <c r="J29" s="14" t="s">
        <v>196</v>
      </c>
      <c r="K29" s="14" t="s">
        <v>130</v>
      </c>
      <c r="L29" s="14" t="s">
        <v>155</v>
      </c>
      <c r="M29" s="15">
        <v>442000</v>
      </c>
      <c r="N29" s="22">
        <f>IF($A29="","",IF(AND(OR(型番選定!$D$8="",ISNUMBER(SEARCH(型番選定!$D$8,$C29))),OR(型番選定!$D$9="",AND(IFERROR(VALUE($E29),-999999)&lt;=IFERROR(VALUE(型番選定!$D$9),-999999),IFERROR(VALUE($F29),999999)&gt;=IFERROR(VALUE(型番選定!$D$9),999999))),OR(型番選定!$D$10="",$H29=型番選定!$D$10),OR(型番選定!$D$11="",ISNUMBER(SEARCH(型番選定!$D$11,$K29)))),MAX($N$1:N28)+1,""))</f>
        <v>28</v>
      </c>
    </row>
    <row r="30" spans="1:14" x14ac:dyDescent="0.4">
      <c r="A30" s="12" t="s">
        <v>48</v>
      </c>
      <c r="B30" s="12" t="s">
        <v>49</v>
      </c>
      <c r="C30" s="12" t="s">
        <v>50</v>
      </c>
      <c r="D30" s="12" t="s">
        <v>51</v>
      </c>
      <c r="E30" s="12">
        <v>2E-3</v>
      </c>
      <c r="F30" s="12">
        <v>0.55000000000000004</v>
      </c>
      <c r="G30" s="12" t="s">
        <v>52</v>
      </c>
      <c r="H30" s="12" t="s">
        <v>30</v>
      </c>
      <c r="I30" s="12" t="s">
        <v>174</v>
      </c>
      <c r="J30" s="12" t="s">
        <v>53</v>
      </c>
      <c r="K30" s="12" t="s">
        <v>7</v>
      </c>
      <c r="L30" s="12" t="s">
        <v>33</v>
      </c>
      <c r="M30" s="13">
        <v>16000</v>
      </c>
      <c r="N30" s="22">
        <f>IF($A30="","",IF(AND(OR(型番選定!$D$8="",ISNUMBER(SEARCH(型番選定!$D$8,$C30))),OR(型番選定!$D$9="",AND(IFERROR(VALUE($E30),-999999)&lt;=IFERROR(VALUE(型番選定!$D$9),-999999),IFERROR(VALUE($F30),999999)&gt;=IFERROR(VALUE(型番選定!$D$9),999999))),OR(型番選定!$D$10="",$H30=型番選定!$D$10),OR(型番選定!$D$11="",ISNUMBER(SEARCH(型番選定!$D$11,$K30)))),MAX($N$1:N29)+1,""))</f>
        <v>29</v>
      </c>
    </row>
    <row r="31" spans="1:14" x14ac:dyDescent="0.4">
      <c r="A31" s="14" t="s">
        <v>54</v>
      </c>
      <c r="B31" s="14" t="s">
        <v>49</v>
      </c>
      <c r="C31" s="14" t="s">
        <v>50</v>
      </c>
      <c r="D31" s="14" t="s">
        <v>55</v>
      </c>
      <c r="E31" s="14">
        <v>2E-3</v>
      </c>
      <c r="F31" s="14">
        <v>2</v>
      </c>
      <c r="G31" s="14" t="s">
        <v>42</v>
      </c>
      <c r="H31" s="14" t="s">
        <v>173</v>
      </c>
      <c r="I31" s="14" t="s">
        <v>160</v>
      </c>
      <c r="J31" s="14" t="s">
        <v>53</v>
      </c>
      <c r="K31" s="14" t="s">
        <v>7</v>
      </c>
      <c r="L31" s="14" t="s">
        <v>33</v>
      </c>
      <c r="M31" s="15">
        <v>24000</v>
      </c>
      <c r="N31" s="22">
        <f>IF($A31="","",IF(AND(OR(型番選定!$D$8="",ISNUMBER(SEARCH(型番選定!$D$8,$C31))),OR(型番選定!$D$9="",AND(IFERROR(VALUE($E31),-999999)&lt;=IFERROR(VALUE(型番選定!$D$9),-999999),IFERROR(VALUE($F31),999999)&gt;=IFERROR(VALUE(型番選定!$D$9),999999))),OR(型番選定!$D$10="",$H31=型番選定!$D$10),OR(型番選定!$D$11="",ISNUMBER(SEARCH(型番選定!$D$11,$K31)))),MAX($N$1:N30)+1,""))</f>
        <v>30</v>
      </c>
    </row>
    <row r="32" spans="1:14" x14ac:dyDescent="0.4">
      <c r="A32" s="12" t="s">
        <v>54</v>
      </c>
      <c r="B32" s="12" t="s">
        <v>49</v>
      </c>
      <c r="C32" s="12" t="s">
        <v>50</v>
      </c>
      <c r="D32" s="12" t="s">
        <v>55</v>
      </c>
      <c r="E32" s="12">
        <v>2E-3</v>
      </c>
      <c r="F32" s="12">
        <v>15</v>
      </c>
      <c r="G32" s="12" t="s">
        <v>56</v>
      </c>
      <c r="H32" s="12" t="s">
        <v>30</v>
      </c>
      <c r="I32" s="12" t="s">
        <v>161</v>
      </c>
      <c r="J32" s="12" t="s">
        <v>57</v>
      </c>
      <c r="K32" s="12" t="s">
        <v>32</v>
      </c>
      <c r="L32" s="12" t="s">
        <v>33</v>
      </c>
      <c r="M32" s="13">
        <v>24000</v>
      </c>
      <c r="N32" s="22">
        <f>IF($A32="","",IF(AND(OR(型番選定!$D$8="",ISNUMBER(SEARCH(型番選定!$D$8,$C32))),OR(型番選定!$D$9="",AND(IFERROR(VALUE($E32),-999999)&lt;=IFERROR(VALUE(型番選定!$D$9),-999999),IFERROR(VALUE($F32),999999)&gt;=IFERROR(VALUE(型番選定!$D$9),999999))),OR(型番選定!$D$10="",$H32=型番選定!$D$10),OR(型番選定!$D$11="",ISNUMBER(SEARCH(型番選定!$D$11,$K32)))),MAX($N$1:N31)+1,""))</f>
        <v>31</v>
      </c>
    </row>
    <row r="33" spans="1:14" x14ac:dyDescent="0.4">
      <c r="A33" s="14" t="s">
        <v>58</v>
      </c>
      <c r="B33" s="14" t="s">
        <v>49</v>
      </c>
      <c r="C33" s="14" t="s">
        <v>50</v>
      </c>
      <c r="D33" s="14" t="s">
        <v>59</v>
      </c>
      <c r="E33" s="14">
        <v>10</v>
      </c>
      <c r="F33" s="14">
        <v>45</v>
      </c>
      <c r="G33" s="14" t="s">
        <v>60</v>
      </c>
      <c r="H33" s="14" t="s">
        <v>173</v>
      </c>
      <c r="I33" s="14" t="s">
        <v>139</v>
      </c>
      <c r="J33" s="14" t="s">
        <v>61</v>
      </c>
      <c r="K33" s="14" t="s">
        <v>32</v>
      </c>
      <c r="L33" s="14" t="s">
        <v>33</v>
      </c>
      <c r="M33" s="15">
        <v>70000</v>
      </c>
      <c r="N33" s="22">
        <f>IF($A33="","",IF(AND(OR(型番選定!$D$8="",ISNUMBER(SEARCH(型番選定!$D$8,$C33))),OR(型番選定!$D$9="",AND(IFERROR(VALUE($E33),-999999)&lt;=IFERROR(VALUE(型番選定!$D$9),-999999),IFERROR(VALUE($F33),999999)&gt;=IFERROR(VALUE(型番選定!$D$9),999999))),OR(型番選定!$D$10="",$H33=型番選定!$D$10),OR(型番選定!$D$11="",ISNUMBER(SEARCH(型番選定!$D$11,$K33)))),MAX($N$1:N32)+1,""))</f>
        <v>32</v>
      </c>
    </row>
    <row r="34" spans="1:14" x14ac:dyDescent="0.4">
      <c r="A34" s="12" t="s">
        <v>62</v>
      </c>
      <c r="B34" s="12" t="s">
        <v>49</v>
      </c>
      <c r="C34" s="12" t="s">
        <v>50</v>
      </c>
      <c r="D34" s="12" t="s">
        <v>59</v>
      </c>
      <c r="E34" s="12">
        <v>15</v>
      </c>
      <c r="F34" s="12">
        <v>80</v>
      </c>
      <c r="G34" s="12" t="s">
        <v>63</v>
      </c>
      <c r="H34" s="12" t="s">
        <v>30</v>
      </c>
      <c r="I34" s="12" t="s">
        <v>162</v>
      </c>
      <c r="J34" s="12" t="s">
        <v>64</v>
      </c>
      <c r="K34" s="12" t="s">
        <v>65</v>
      </c>
      <c r="L34" s="12" t="s">
        <v>33</v>
      </c>
      <c r="M34" s="13">
        <v>200000</v>
      </c>
      <c r="N34" s="22">
        <f>IF($A34="","",IF(AND(OR(型番選定!$D$8="",ISNUMBER(SEARCH(型番選定!$D$8,$C34))),OR(型番選定!$D$9="",AND(IFERROR(VALUE($E34),-999999)&lt;=IFERROR(VALUE(型番選定!$D$9),-999999),IFERROR(VALUE($F34),999999)&gt;=IFERROR(VALUE(型番選定!$D$9),999999))),OR(型番選定!$D$10="",$H34=型番選定!$D$10),OR(型番選定!$D$11="",ISNUMBER(SEARCH(型番選定!$D$11,$K34)))),MAX($N$1:N33)+1,""))</f>
        <v>33</v>
      </c>
    </row>
    <row r="35" spans="1:14" x14ac:dyDescent="0.4">
      <c r="A35" s="14" t="s">
        <v>66</v>
      </c>
      <c r="B35" s="14" t="s">
        <v>49</v>
      </c>
      <c r="C35" s="14" t="s">
        <v>50</v>
      </c>
      <c r="D35" s="14" t="s">
        <v>59</v>
      </c>
      <c r="E35" s="14">
        <v>40</v>
      </c>
      <c r="F35" s="14">
        <v>115</v>
      </c>
      <c r="G35" s="14" t="s">
        <v>67</v>
      </c>
      <c r="H35" s="14" t="s">
        <v>173</v>
      </c>
      <c r="I35" s="14" t="s">
        <v>137</v>
      </c>
      <c r="J35" s="14" t="s">
        <v>68</v>
      </c>
      <c r="K35" s="14" t="s">
        <v>65</v>
      </c>
      <c r="L35" s="14" t="s">
        <v>33</v>
      </c>
      <c r="M35" s="15">
        <v>290000</v>
      </c>
      <c r="N35" s="22">
        <f>IF($A35="","",IF(AND(OR(型番選定!$D$8="",ISNUMBER(SEARCH(型番選定!$D$8,$C35))),OR(型番選定!$D$9="",AND(IFERROR(VALUE($E35),-999999)&lt;=IFERROR(VALUE(型番選定!$D$9),-999999),IFERROR(VALUE($F35),999999)&gt;=IFERROR(VALUE(型番選定!$D$9),999999))),OR(型番選定!$D$10="",$H35=型番選定!$D$10),OR(型番選定!$D$11="",ISNUMBER(SEARCH(型番選定!$D$11,$K35)))),MAX($N$1:N34)+1,""))</f>
        <v>34</v>
      </c>
    </row>
    <row r="36" spans="1:14" x14ac:dyDescent="0.4">
      <c r="A36" s="12" t="s">
        <v>69</v>
      </c>
      <c r="B36" s="12" t="s">
        <v>49</v>
      </c>
      <c r="C36" s="12" t="s">
        <v>50</v>
      </c>
      <c r="D36" s="12" t="s">
        <v>59</v>
      </c>
      <c r="E36" s="12">
        <v>60</v>
      </c>
      <c r="F36" s="12">
        <v>150</v>
      </c>
      <c r="G36" s="12" t="s">
        <v>70</v>
      </c>
      <c r="H36" s="12" t="s">
        <v>30</v>
      </c>
      <c r="I36" s="12" t="s">
        <v>162</v>
      </c>
      <c r="J36" s="12" t="s">
        <v>71</v>
      </c>
      <c r="K36" s="12" t="s">
        <v>65</v>
      </c>
      <c r="L36" s="12" t="s">
        <v>33</v>
      </c>
      <c r="M36" s="13">
        <v>541200</v>
      </c>
      <c r="N36" s="22">
        <f>IF($A36="","",IF(AND(OR(型番選定!$D$8="",ISNUMBER(SEARCH(型番選定!$D$8,$C36))),OR(型番選定!$D$9="",AND(IFERROR(VALUE($E36),-999999)&lt;=IFERROR(VALUE(型番選定!$D$9),-999999),IFERROR(VALUE($F36),999999)&gt;=IFERROR(VALUE(型番選定!$D$9),999999))),OR(型番選定!$D$10="",$H36=型番選定!$D$10),OR(型番選定!$D$11="",ISNUMBER(SEARCH(型番選定!$D$11,$K36)))),MAX($N$1:N35)+1,""))</f>
        <v>35</v>
      </c>
    </row>
    <row r="37" spans="1:14" x14ac:dyDescent="0.4">
      <c r="A37" s="14" t="s">
        <v>72</v>
      </c>
      <c r="B37" s="14" t="s">
        <v>49</v>
      </c>
      <c r="C37" s="14" t="s">
        <v>50</v>
      </c>
      <c r="D37" s="14" t="s">
        <v>59</v>
      </c>
      <c r="E37" s="14">
        <v>2E-3</v>
      </c>
      <c r="F37" s="14">
        <v>30</v>
      </c>
      <c r="G37" s="14" t="s">
        <v>73</v>
      </c>
      <c r="H37" s="14" t="s">
        <v>186</v>
      </c>
      <c r="I37" s="14" t="s">
        <v>139</v>
      </c>
      <c r="J37" s="14" t="s">
        <v>74</v>
      </c>
      <c r="K37" s="14" t="s">
        <v>32</v>
      </c>
      <c r="L37" s="14" t="s">
        <v>33</v>
      </c>
      <c r="M37" s="15">
        <v>60000</v>
      </c>
      <c r="N37" s="22">
        <f>IF($A37="","",IF(AND(OR(型番選定!$D$8="",ISNUMBER(SEARCH(型番選定!$D$8,$C37))),OR(型番選定!$D$9="",AND(IFERROR(VALUE($E37),-999999)&lt;=IFERROR(VALUE(型番選定!$D$9),-999999),IFERROR(VALUE($F37),999999)&gt;=IFERROR(VALUE(型番選定!$D$9),999999))),OR(型番選定!$D$10="",$H37=型番選定!$D$10),OR(型番選定!$D$11="",ISNUMBER(SEARCH(型番選定!$D$11,$K37)))),MAX($N$1:N36)+1,""))</f>
        <v>36</v>
      </c>
    </row>
    <row r="38" spans="1:14" x14ac:dyDescent="0.4">
      <c r="A38" s="12" t="s">
        <v>75</v>
      </c>
      <c r="B38" s="12" t="s">
        <v>49</v>
      </c>
      <c r="C38" s="12" t="s">
        <v>50</v>
      </c>
      <c r="D38" s="12" t="s">
        <v>59</v>
      </c>
      <c r="E38" s="12">
        <v>2E-3</v>
      </c>
      <c r="F38" s="12">
        <v>30</v>
      </c>
      <c r="G38" s="12" t="s">
        <v>73</v>
      </c>
      <c r="H38" s="12" t="s">
        <v>5</v>
      </c>
      <c r="I38" s="12" t="s">
        <v>162</v>
      </c>
      <c r="J38" s="12" t="s">
        <v>74</v>
      </c>
      <c r="K38" s="12" t="s">
        <v>32</v>
      </c>
      <c r="L38" s="12" t="s">
        <v>33</v>
      </c>
      <c r="M38" s="13">
        <v>60000</v>
      </c>
      <c r="N38" s="22">
        <f>IF($A38="","",IF(AND(OR(型番選定!$D$8="",ISNUMBER(SEARCH(型番選定!$D$8,$C38))),OR(型番選定!$D$9="",AND(IFERROR(VALUE($E38),-999999)&lt;=IFERROR(VALUE(型番選定!$D$9),-999999),IFERROR(VALUE($F38),999999)&gt;=IFERROR(VALUE(型番選定!$D$9),999999))),OR(型番選定!$D$10="",$H38=型番選定!$D$10),OR(型番選定!$D$11="",ISNUMBER(SEARCH(型番選定!$D$11,$K38)))),MAX($N$1:N37)+1,""))</f>
        <v>37</v>
      </c>
    </row>
    <row r="39" spans="1:14" x14ac:dyDescent="0.4">
      <c r="A39" s="14" t="s">
        <v>76</v>
      </c>
      <c r="B39" s="14" t="s">
        <v>49</v>
      </c>
      <c r="C39" s="14" t="s">
        <v>50</v>
      </c>
      <c r="D39" s="14" t="s">
        <v>59</v>
      </c>
      <c r="E39" s="14">
        <v>15</v>
      </c>
      <c r="F39" s="14">
        <v>55</v>
      </c>
      <c r="G39" s="14" t="s">
        <v>77</v>
      </c>
      <c r="H39" s="14" t="s">
        <v>186</v>
      </c>
      <c r="I39" s="14" t="s">
        <v>139</v>
      </c>
      <c r="J39" s="14" t="s">
        <v>78</v>
      </c>
      <c r="K39" s="14" t="s">
        <v>32</v>
      </c>
      <c r="L39" s="14" t="s">
        <v>33</v>
      </c>
      <c r="M39" s="15">
        <v>80000</v>
      </c>
      <c r="N39" s="22">
        <f>IF($A39="","",IF(AND(OR(型番選定!$D$8="",ISNUMBER(SEARCH(型番選定!$D$8,$C39))),OR(型番選定!$D$9="",AND(IFERROR(VALUE($E39),-999999)&lt;=IFERROR(VALUE(型番選定!$D$9),-999999),IFERROR(VALUE($F39),999999)&gt;=IFERROR(VALUE(型番選定!$D$9),999999))),OR(型番選定!$D$10="",$H39=型番選定!$D$10),OR(型番選定!$D$11="",ISNUMBER(SEARCH(型番選定!$D$11,$K39)))),MAX($N$1:N38)+1,""))</f>
        <v>38</v>
      </c>
    </row>
    <row r="40" spans="1:14" x14ac:dyDescent="0.4">
      <c r="A40" s="12" t="s">
        <v>79</v>
      </c>
      <c r="B40" s="12" t="s">
        <v>49</v>
      </c>
      <c r="C40" s="12" t="s">
        <v>50</v>
      </c>
      <c r="D40" s="12" t="s">
        <v>59</v>
      </c>
      <c r="E40" s="12">
        <v>15</v>
      </c>
      <c r="F40" s="12">
        <v>55</v>
      </c>
      <c r="G40" s="12" t="s">
        <v>77</v>
      </c>
      <c r="H40" s="12" t="s">
        <v>5</v>
      </c>
      <c r="I40" s="12" t="s">
        <v>162</v>
      </c>
      <c r="J40" s="12" t="s">
        <v>80</v>
      </c>
      <c r="K40" s="12" t="s">
        <v>32</v>
      </c>
      <c r="L40" s="12" t="s">
        <v>33</v>
      </c>
      <c r="M40" s="13">
        <v>80000</v>
      </c>
      <c r="N40" s="22">
        <f>IF($A40="","",IF(AND(OR(型番選定!$D$8="",ISNUMBER(SEARCH(型番選定!$D$8,$C40))),OR(型番選定!$D$9="",AND(IFERROR(VALUE($E40),-999999)&lt;=IFERROR(VALUE(型番選定!$D$9),-999999),IFERROR(VALUE($F40),999999)&gt;=IFERROR(VALUE(型番選定!$D$9),999999))),OR(型番選定!$D$10="",$H40=型番選定!$D$10),OR(型番選定!$D$11="",ISNUMBER(SEARCH(型番選定!$D$11,$K40)))),MAX($N$1:N39)+1,""))</f>
        <v>39</v>
      </c>
    </row>
    <row r="41" spans="1:14" x14ac:dyDescent="0.4">
      <c r="A41" s="14" t="s">
        <v>81</v>
      </c>
      <c r="B41" s="14" t="s">
        <v>49</v>
      </c>
      <c r="C41" s="14" t="s">
        <v>50</v>
      </c>
      <c r="D41" s="14" t="s">
        <v>59</v>
      </c>
      <c r="E41" s="14">
        <v>40</v>
      </c>
      <c r="F41" s="14">
        <v>110</v>
      </c>
      <c r="G41" s="14" t="s">
        <v>82</v>
      </c>
      <c r="H41" s="14" t="s">
        <v>186</v>
      </c>
      <c r="I41" s="14" t="s">
        <v>164</v>
      </c>
      <c r="J41" s="14" t="s">
        <v>83</v>
      </c>
      <c r="K41" s="14" t="s">
        <v>65</v>
      </c>
      <c r="L41" s="14" t="s">
        <v>33</v>
      </c>
      <c r="M41" s="15">
        <v>374000</v>
      </c>
      <c r="N41" s="22">
        <f>IF($A41="","",IF(AND(OR(型番選定!$D$8="",ISNUMBER(SEARCH(型番選定!$D$8,$C41))),OR(型番選定!$D$9="",AND(IFERROR(VALUE($E41),-999999)&lt;=IFERROR(VALUE(型番選定!$D$9),-999999),IFERROR(VALUE($F41),999999)&gt;=IFERROR(VALUE(型番選定!$D$9),999999))),OR(型番選定!$D$10="",$H41=型番選定!$D$10),OR(型番選定!$D$11="",ISNUMBER(SEARCH(型番選定!$D$11,$K41)))),MAX($N$1:N40)+1,""))</f>
        <v>40</v>
      </c>
    </row>
    <row r="42" spans="1:14" x14ac:dyDescent="0.4">
      <c r="A42" s="12" t="s">
        <v>84</v>
      </c>
      <c r="B42" s="12" t="s">
        <v>49</v>
      </c>
      <c r="C42" s="12" t="s">
        <v>50</v>
      </c>
      <c r="D42" s="12" t="s">
        <v>59</v>
      </c>
      <c r="E42" s="12">
        <v>40</v>
      </c>
      <c r="F42" s="12">
        <v>110</v>
      </c>
      <c r="G42" s="12" t="s">
        <v>82</v>
      </c>
      <c r="H42" s="12" t="s">
        <v>5</v>
      </c>
      <c r="I42" s="12" t="s">
        <v>166</v>
      </c>
      <c r="J42" s="12" t="s">
        <v>83</v>
      </c>
      <c r="K42" s="12" t="s">
        <v>65</v>
      </c>
      <c r="L42" s="12" t="s">
        <v>33</v>
      </c>
      <c r="M42" s="13">
        <v>374000</v>
      </c>
      <c r="N42" s="22">
        <f>IF($A42="","",IF(AND(OR(型番選定!$D$8="",ISNUMBER(SEARCH(型番選定!$D$8,$C42))),OR(型番選定!$D$9="",AND(IFERROR(VALUE($E42),-999999)&lt;=IFERROR(VALUE(型番選定!$D$9),-999999),IFERROR(VALUE($F42),999999)&gt;=IFERROR(VALUE(型番選定!$D$9),999999))),OR(型番選定!$D$10="",$H42=型番選定!$D$10),OR(型番選定!$D$11="",ISNUMBER(SEARCH(型番選定!$D$11,$K42)))),MAX($N$1:N41)+1,""))</f>
        <v>41</v>
      </c>
    </row>
    <row r="43" spans="1:14" x14ac:dyDescent="0.4">
      <c r="A43" s="14" t="s">
        <v>85</v>
      </c>
      <c r="B43" s="14" t="s">
        <v>49</v>
      </c>
      <c r="C43" s="14" t="s">
        <v>50</v>
      </c>
      <c r="D43" s="14" t="s">
        <v>59</v>
      </c>
      <c r="E43" s="14">
        <v>50</v>
      </c>
      <c r="F43" s="14">
        <v>135</v>
      </c>
      <c r="G43" s="14" t="s">
        <v>86</v>
      </c>
      <c r="H43" s="14" t="s">
        <v>186</v>
      </c>
      <c r="I43" s="14" t="s">
        <v>163</v>
      </c>
      <c r="J43" s="14" t="s">
        <v>87</v>
      </c>
      <c r="K43" s="14" t="s">
        <v>65</v>
      </c>
      <c r="L43" s="14" t="s">
        <v>33</v>
      </c>
      <c r="M43" s="15">
        <v>585000</v>
      </c>
      <c r="N43" s="22">
        <f>IF($A43="","",IF(AND(OR(型番選定!$D$8="",ISNUMBER(SEARCH(型番選定!$D$8,$C43))),OR(型番選定!$D$9="",AND(IFERROR(VALUE($E43),-999999)&lt;=IFERROR(VALUE(型番選定!$D$9),-999999),IFERROR(VALUE($F43),999999)&gt;=IFERROR(VALUE(型番選定!$D$9),999999))),OR(型番選定!$D$10="",$H43=型番選定!$D$10),OR(型番選定!$D$11="",ISNUMBER(SEARCH(型番選定!$D$11,$K43)))),MAX($N$1:N42)+1,""))</f>
        <v>42</v>
      </c>
    </row>
    <row r="44" spans="1:14" x14ac:dyDescent="0.4">
      <c r="A44" s="12" t="s">
        <v>88</v>
      </c>
      <c r="B44" s="12" t="s">
        <v>49</v>
      </c>
      <c r="C44" s="12" t="s">
        <v>50</v>
      </c>
      <c r="D44" s="12" t="s">
        <v>59</v>
      </c>
      <c r="E44" s="12">
        <v>50</v>
      </c>
      <c r="F44" s="12">
        <v>135</v>
      </c>
      <c r="G44" s="12" t="s">
        <v>86</v>
      </c>
      <c r="H44" s="12" t="s">
        <v>5</v>
      </c>
      <c r="I44" s="12" t="s">
        <v>166</v>
      </c>
      <c r="J44" s="12" t="s">
        <v>87</v>
      </c>
      <c r="K44" s="12" t="s">
        <v>65</v>
      </c>
      <c r="L44" s="12" t="s">
        <v>33</v>
      </c>
      <c r="M44" s="13">
        <v>585000</v>
      </c>
      <c r="N44" s="22">
        <f>IF($A44="","",IF(AND(OR(型番選定!$D$8="",ISNUMBER(SEARCH(型番選定!$D$8,$C44))),OR(型番選定!$D$9="",AND(IFERROR(VALUE($E44),-999999)&lt;=IFERROR(VALUE(型番選定!$D$9),-999999),IFERROR(VALUE($F44),999999)&gt;=IFERROR(VALUE(型番選定!$D$9),999999))),OR(型番選定!$D$10="",$H44=型番選定!$D$10),OR(型番選定!$D$11="",ISNUMBER(SEARCH(型番選定!$D$11,$K44)))),MAX($N$1:N43)+1,""))</f>
        <v>43</v>
      </c>
    </row>
    <row r="45" spans="1:14" x14ac:dyDescent="0.4">
      <c r="A45" s="14" t="s">
        <v>201</v>
      </c>
      <c r="B45" s="14" t="s">
        <v>89</v>
      </c>
      <c r="C45" s="14" t="s">
        <v>50</v>
      </c>
      <c r="D45" s="14" t="s">
        <v>90</v>
      </c>
      <c r="E45" s="14">
        <v>40</v>
      </c>
      <c r="F45" s="14">
        <v>110</v>
      </c>
      <c r="G45" s="14" t="s">
        <v>82</v>
      </c>
      <c r="H45" s="14" t="s">
        <v>173</v>
      </c>
      <c r="I45" s="14" t="s">
        <v>167</v>
      </c>
      <c r="J45" s="14" t="s">
        <v>91</v>
      </c>
      <c r="K45" s="14" t="s">
        <v>65</v>
      </c>
      <c r="L45" s="14" t="s">
        <v>33</v>
      </c>
      <c r="M45" s="15">
        <v>126000</v>
      </c>
      <c r="N45" s="22">
        <f>IF($A45="","",IF(AND(OR(型番選定!$D$8="",ISNUMBER(SEARCH(型番選定!$D$8,$C45))),OR(型番選定!$D$9="",AND(IFERROR(VALUE($E45),-999999)&lt;=IFERROR(VALUE(型番選定!$D$9),-999999),IFERROR(VALUE($F45),999999)&gt;=IFERROR(VALUE(型番選定!$D$9),999999))),OR(型番選定!$D$10="",$H45=型番選定!$D$10),OR(型番選定!$D$11="",ISNUMBER(SEARCH(型番選定!$D$11,$K45)))),MAX($N$1:N44)+1,""))</f>
        <v>44</v>
      </c>
    </row>
    <row r="46" spans="1:14" x14ac:dyDescent="0.4">
      <c r="A46" s="14" t="s">
        <v>92</v>
      </c>
      <c r="B46" s="14" t="s">
        <v>49</v>
      </c>
      <c r="C46" s="14" t="s">
        <v>93</v>
      </c>
      <c r="D46" s="14" t="s">
        <v>94</v>
      </c>
      <c r="E46" s="14">
        <v>2E-3</v>
      </c>
      <c r="F46" s="14">
        <v>2</v>
      </c>
      <c r="G46" s="14" t="s">
        <v>42</v>
      </c>
      <c r="H46" s="14" t="s">
        <v>173</v>
      </c>
      <c r="I46" s="14" t="s">
        <v>139</v>
      </c>
      <c r="J46" s="14" t="s">
        <v>53</v>
      </c>
      <c r="K46" s="14" t="s">
        <v>7</v>
      </c>
      <c r="L46" s="14" t="s">
        <v>33</v>
      </c>
      <c r="M46" s="15">
        <v>19000</v>
      </c>
      <c r="N46" s="22">
        <f>IF($A46="","",IF(AND(OR(型番選定!$D$8="",ISNUMBER(SEARCH(型番選定!$D$8,$C46))),OR(型番選定!$D$9="",AND(IFERROR(VALUE($E46),-999999)&lt;=IFERROR(VALUE(型番選定!$D$9),-999999),IFERROR(VALUE($F46),999999)&gt;=IFERROR(VALUE(型番選定!$D$9),999999))),OR(型番選定!$D$10="",$H46=型番選定!$D$10),OR(型番選定!$D$11="",ISNUMBER(SEARCH(型番選定!$D$11,$K46)))),MAX($N$1:N45)+1,""))</f>
        <v>45</v>
      </c>
    </row>
    <row r="47" spans="1:14" x14ac:dyDescent="0.4">
      <c r="A47" s="12" t="s">
        <v>95</v>
      </c>
      <c r="B47" s="12" t="s">
        <v>49</v>
      </c>
      <c r="C47" s="12" t="s">
        <v>93</v>
      </c>
      <c r="D47" s="12" t="s">
        <v>94</v>
      </c>
      <c r="E47" s="12">
        <v>2E-3</v>
      </c>
      <c r="F47" s="12">
        <v>40</v>
      </c>
      <c r="G47" s="12" t="s">
        <v>96</v>
      </c>
      <c r="H47" s="12" t="s">
        <v>30</v>
      </c>
      <c r="I47" s="12" t="s">
        <v>161</v>
      </c>
      <c r="J47" s="12" t="s">
        <v>97</v>
      </c>
      <c r="K47" s="12" t="s">
        <v>32</v>
      </c>
      <c r="L47" s="12" t="s">
        <v>33</v>
      </c>
      <c r="M47" s="13">
        <v>30000</v>
      </c>
      <c r="N47" s="22">
        <f>IF($A47="","",IF(AND(OR(型番選定!$D$8="",ISNUMBER(SEARCH(型番選定!$D$8,$C47))),OR(型番選定!$D$9="",AND(IFERROR(VALUE($E47),-999999)&lt;=IFERROR(VALUE(型番選定!$D$9),-999999),IFERROR(VALUE($F47),999999)&gt;=IFERROR(VALUE(型番選定!$D$9),999999))),OR(型番選定!$D$10="",$H47=型番選定!$D$10),OR(型番選定!$D$11="",ISNUMBER(SEARCH(型番選定!$D$11,$K47)))),MAX($N$1:N46)+1,""))</f>
        <v>46</v>
      </c>
    </row>
    <row r="48" spans="1:14" x14ac:dyDescent="0.4">
      <c r="A48" s="14" t="s">
        <v>98</v>
      </c>
      <c r="B48" s="14" t="s">
        <v>49</v>
      </c>
      <c r="C48" s="14" t="s">
        <v>93</v>
      </c>
      <c r="D48" s="14" t="s">
        <v>94</v>
      </c>
      <c r="E48" s="14">
        <v>2E-3</v>
      </c>
      <c r="F48" s="14">
        <v>65</v>
      </c>
      <c r="G48" s="14" t="s">
        <v>99</v>
      </c>
      <c r="H48" s="14" t="s">
        <v>173</v>
      </c>
      <c r="I48" s="14" t="s">
        <v>139</v>
      </c>
      <c r="J48" s="14" t="s">
        <v>100</v>
      </c>
      <c r="K48" s="14" t="s">
        <v>32</v>
      </c>
      <c r="L48" s="14" t="s">
        <v>33</v>
      </c>
      <c r="M48" s="15">
        <v>52000</v>
      </c>
      <c r="N48" s="22">
        <f>IF($A48="","",IF(AND(OR(型番選定!$D$8="",ISNUMBER(SEARCH(型番選定!$D$8,$C48))),OR(型番選定!$D$9="",AND(IFERROR(VALUE($E48),-999999)&lt;=IFERROR(VALUE(型番選定!$D$9),-999999),IFERROR(VALUE($F48),999999)&gt;=IFERROR(VALUE(型番選定!$D$9),999999))),OR(型番選定!$D$10="",$H48=型番選定!$D$10),OR(型番選定!$D$11="",ISNUMBER(SEARCH(型番選定!$D$11,$K48)))),MAX($N$1:N47)+1,""))</f>
        <v>47</v>
      </c>
    </row>
    <row r="49" spans="1:14" x14ac:dyDescent="0.4">
      <c r="A49" s="12" t="s">
        <v>101</v>
      </c>
      <c r="B49" s="12" t="s">
        <v>49</v>
      </c>
      <c r="C49" s="12" t="s">
        <v>93</v>
      </c>
      <c r="D49" s="12" t="s">
        <v>94</v>
      </c>
      <c r="E49" s="12">
        <v>2E-3</v>
      </c>
      <c r="F49" s="12">
        <v>10</v>
      </c>
      <c r="G49" s="12" t="s">
        <v>46</v>
      </c>
      <c r="H49" s="12" t="s">
        <v>5</v>
      </c>
      <c r="I49" s="12" t="s">
        <v>161</v>
      </c>
      <c r="J49" s="12" t="s">
        <v>102</v>
      </c>
      <c r="K49" s="12" t="s">
        <v>7</v>
      </c>
      <c r="L49" s="12" t="s">
        <v>33</v>
      </c>
      <c r="M49" s="13">
        <v>30000</v>
      </c>
      <c r="N49" s="22">
        <f>IF($A49="","",IF(AND(OR(型番選定!$D$8="",ISNUMBER(SEARCH(型番選定!$D$8,$C49))),OR(型番選定!$D$9="",AND(IFERROR(VALUE($E49),-999999)&lt;=IFERROR(VALUE(型番選定!$D$9),-999999),IFERROR(VALUE($F49),999999)&gt;=IFERROR(VALUE(型番選定!$D$9),999999))),OR(型番選定!$D$10="",$H49=型番選定!$D$10),OR(型番選定!$D$11="",ISNUMBER(SEARCH(型番選定!$D$11,$K49)))),MAX($N$1:N48)+1,""))</f>
        <v>48</v>
      </c>
    </row>
    <row r="50" spans="1:14" x14ac:dyDescent="0.4">
      <c r="A50" s="14" t="s">
        <v>101</v>
      </c>
      <c r="B50" s="14" t="s">
        <v>49</v>
      </c>
      <c r="C50" s="14" t="s">
        <v>93</v>
      </c>
      <c r="D50" s="14" t="s">
        <v>94</v>
      </c>
      <c r="E50" s="14">
        <v>2E-3</v>
      </c>
      <c r="F50" s="14">
        <v>40</v>
      </c>
      <c r="G50" s="14" t="s">
        <v>96</v>
      </c>
      <c r="H50" s="14" t="s">
        <v>186</v>
      </c>
      <c r="I50" s="14" t="s">
        <v>139</v>
      </c>
      <c r="J50" s="14" t="s">
        <v>97</v>
      </c>
      <c r="K50" s="14" t="s">
        <v>32</v>
      </c>
      <c r="L50" s="14" t="s">
        <v>33</v>
      </c>
      <c r="M50" s="15">
        <v>30000</v>
      </c>
      <c r="N50" s="22">
        <f>IF($A50="","",IF(AND(OR(型番選定!$D$8="",ISNUMBER(SEARCH(型番選定!$D$8,$C50))),OR(型番選定!$D$9="",AND(IFERROR(VALUE($E50),-999999)&lt;=IFERROR(VALUE(型番選定!$D$9),-999999),IFERROR(VALUE($F50),999999)&gt;=IFERROR(VALUE(型番選定!$D$9),999999))),OR(型番選定!$D$10="",$H50=型番選定!$D$10),OR(型番選定!$D$11="",ISNUMBER(SEARCH(型番選定!$D$11,$K50)))),MAX($N$1:N49)+1,""))</f>
        <v>49</v>
      </c>
    </row>
    <row r="51" spans="1:14" x14ac:dyDescent="0.4">
      <c r="A51" s="12" t="s">
        <v>103</v>
      </c>
      <c r="B51" s="12" t="s">
        <v>49</v>
      </c>
      <c r="C51" s="12" t="s">
        <v>93</v>
      </c>
      <c r="D51" s="12" t="s">
        <v>94</v>
      </c>
      <c r="E51" s="12">
        <v>2E-3</v>
      </c>
      <c r="F51" s="12">
        <v>10</v>
      </c>
      <c r="G51" s="12" t="s">
        <v>46</v>
      </c>
      <c r="H51" s="12" t="s">
        <v>5</v>
      </c>
      <c r="I51" s="12" t="s">
        <v>162</v>
      </c>
      <c r="J51" s="12" t="s">
        <v>102</v>
      </c>
      <c r="K51" s="12" t="s">
        <v>7</v>
      </c>
      <c r="L51" s="12" t="s">
        <v>33</v>
      </c>
      <c r="M51" s="13">
        <v>30000</v>
      </c>
      <c r="N51" s="22">
        <f>IF($A51="","",IF(AND(OR(型番選定!$D$8="",ISNUMBER(SEARCH(型番選定!$D$8,$C51))),OR(型番選定!$D$9="",AND(IFERROR(VALUE($E51),-999999)&lt;=IFERROR(VALUE(型番選定!$D$9),-999999),IFERROR(VALUE($F51),999999)&gt;=IFERROR(VALUE(型番選定!$D$9),999999))),OR(型番選定!$D$10="",$H51=型番選定!$D$10),OR(型番選定!$D$11="",ISNUMBER(SEARCH(型番選定!$D$11,$K51)))),MAX($N$1:N50)+1,""))</f>
        <v>50</v>
      </c>
    </row>
    <row r="52" spans="1:14" x14ac:dyDescent="0.4">
      <c r="A52" s="14" t="s">
        <v>103</v>
      </c>
      <c r="B52" s="14" t="s">
        <v>49</v>
      </c>
      <c r="C52" s="14" t="s">
        <v>93</v>
      </c>
      <c r="D52" s="14" t="s">
        <v>94</v>
      </c>
      <c r="E52" s="14">
        <v>2E-3</v>
      </c>
      <c r="F52" s="14">
        <v>40</v>
      </c>
      <c r="G52" s="14" t="s">
        <v>96</v>
      </c>
      <c r="H52" s="14" t="s">
        <v>186</v>
      </c>
      <c r="I52" s="14" t="s">
        <v>137</v>
      </c>
      <c r="J52" s="14" t="s">
        <v>97</v>
      </c>
      <c r="K52" s="14" t="s">
        <v>32</v>
      </c>
      <c r="L52" s="14" t="s">
        <v>33</v>
      </c>
      <c r="M52" s="15">
        <v>30000</v>
      </c>
      <c r="N52" s="22">
        <f>IF($A52="","",IF(AND(OR(型番選定!$D$8="",ISNUMBER(SEARCH(型番選定!$D$8,$C52))),OR(型番選定!$D$9="",AND(IFERROR(VALUE($E52),-999999)&lt;=IFERROR(VALUE(型番選定!$D$9),-999999),IFERROR(VALUE($F52),999999)&gt;=IFERROR(VALUE(型番選定!$D$9),999999))),OR(型番選定!$D$10="",$H52=型番選定!$D$10),OR(型番選定!$D$11="",ISNUMBER(SEARCH(型番選定!$D$11,$K52)))),MAX($N$1:N51)+1,""))</f>
        <v>51</v>
      </c>
    </row>
    <row r="53" spans="1:14" x14ac:dyDescent="0.4">
      <c r="A53" s="12" t="s">
        <v>104</v>
      </c>
      <c r="B53" s="12" t="s">
        <v>49</v>
      </c>
      <c r="C53" s="12" t="s">
        <v>93</v>
      </c>
      <c r="D53" s="12" t="s">
        <v>94</v>
      </c>
      <c r="E53" s="12">
        <v>2E-3</v>
      </c>
      <c r="F53" s="12">
        <v>65</v>
      </c>
      <c r="G53" s="12" t="s">
        <v>99</v>
      </c>
      <c r="H53" s="12" t="s">
        <v>5</v>
      </c>
      <c r="I53" s="12" t="s">
        <v>161</v>
      </c>
      <c r="J53" s="12" t="s">
        <v>105</v>
      </c>
      <c r="K53" s="12" t="s">
        <v>32</v>
      </c>
      <c r="L53" s="12" t="s">
        <v>33</v>
      </c>
      <c r="M53" s="13">
        <v>62000</v>
      </c>
      <c r="N53" s="22">
        <f>IF($A53="","",IF(AND(OR(型番選定!$D$8="",ISNUMBER(SEARCH(型番選定!$D$8,$C53))),OR(型番選定!$D$9="",AND(IFERROR(VALUE($E53),-999999)&lt;=IFERROR(VALUE(型番選定!$D$9),-999999),IFERROR(VALUE($F53),999999)&gt;=IFERROR(VALUE(型番選定!$D$9),999999))),OR(型番選定!$D$10="",$H53=型番選定!$D$10),OR(型番選定!$D$11="",ISNUMBER(SEARCH(型番選定!$D$11,$K53)))),MAX($N$1:N52)+1,""))</f>
        <v>52</v>
      </c>
    </row>
    <row r="54" spans="1:14" x14ac:dyDescent="0.4">
      <c r="A54" s="14" t="s">
        <v>106</v>
      </c>
      <c r="B54" s="14" t="s">
        <v>49</v>
      </c>
      <c r="C54" s="14" t="s">
        <v>93</v>
      </c>
      <c r="D54" s="14" t="s">
        <v>94</v>
      </c>
      <c r="E54" s="14">
        <v>2E-3</v>
      </c>
      <c r="F54" s="14">
        <v>65</v>
      </c>
      <c r="G54" s="14" t="s">
        <v>99</v>
      </c>
      <c r="H54" s="14" t="s">
        <v>186</v>
      </c>
      <c r="I54" s="14" t="s">
        <v>137</v>
      </c>
      <c r="J54" s="14" t="s">
        <v>105</v>
      </c>
      <c r="K54" s="14" t="s">
        <v>32</v>
      </c>
      <c r="L54" s="14" t="s">
        <v>33</v>
      </c>
      <c r="M54" s="15">
        <v>62000</v>
      </c>
      <c r="N54" s="22">
        <f>IF($A54="","",IF(AND(OR(型番選定!$D$8="",ISNUMBER(SEARCH(型番選定!$D$8,$C54))),OR(型番選定!$D$9="",AND(IFERROR(VALUE($E54),-999999)&lt;=IFERROR(VALUE(型番選定!$D$9),-999999),IFERROR(VALUE($F54),999999)&gt;=IFERROR(VALUE(型番選定!$D$9),999999))),OR(型番選定!$D$10="",$H54=型番選定!$D$10),OR(型番選定!$D$11="",ISNUMBER(SEARCH(型番選定!$D$11,$K54)))),MAX($N$1:N53)+1,""))</f>
        <v>53</v>
      </c>
    </row>
    <row r="55" spans="1:14" x14ac:dyDescent="0.4">
      <c r="A55" s="12" t="s">
        <v>107</v>
      </c>
      <c r="B55" s="12" t="s">
        <v>49</v>
      </c>
      <c r="C55" s="12" t="s">
        <v>93</v>
      </c>
      <c r="D55" s="12" t="s">
        <v>94</v>
      </c>
      <c r="E55" s="12">
        <v>15</v>
      </c>
      <c r="F55" s="12">
        <v>130</v>
      </c>
      <c r="G55" s="12" t="s">
        <v>108</v>
      </c>
      <c r="H55" s="12" t="s">
        <v>5</v>
      </c>
      <c r="I55" s="12" t="s">
        <v>164</v>
      </c>
      <c r="J55" s="12" t="s">
        <v>109</v>
      </c>
      <c r="K55" s="12" t="s">
        <v>65</v>
      </c>
      <c r="L55" s="12" t="s">
        <v>33</v>
      </c>
      <c r="M55" s="13">
        <v>189000</v>
      </c>
      <c r="N55" s="22">
        <f>IF($A55="","",IF(AND(OR(型番選定!$D$8="",ISNUMBER(SEARCH(型番選定!$D$8,$C55))),OR(型番選定!$D$9="",AND(IFERROR(VALUE($E55),-999999)&lt;=IFERROR(VALUE(型番選定!$D$9),-999999),IFERROR(VALUE($F55),999999)&gt;=IFERROR(VALUE(型番選定!$D$9),999999))),OR(型番選定!$D$10="",$H55=型番選定!$D$10),OR(型番選定!$D$11="",ISNUMBER(SEARCH(型番選定!$D$11,$K55)))),MAX($N$1:N54)+1,""))</f>
        <v>54</v>
      </c>
    </row>
    <row r="56" spans="1:14" x14ac:dyDescent="0.4">
      <c r="A56" s="14" t="s">
        <v>110</v>
      </c>
      <c r="B56" s="14" t="s">
        <v>49</v>
      </c>
      <c r="C56" s="14" t="s">
        <v>93</v>
      </c>
      <c r="D56" s="14" t="s">
        <v>94</v>
      </c>
      <c r="E56" s="14">
        <v>15</v>
      </c>
      <c r="F56" s="14">
        <v>130</v>
      </c>
      <c r="G56" s="14" t="s">
        <v>108</v>
      </c>
      <c r="H56" s="14" t="s">
        <v>186</v>
      </c>
      <c r="I56" s="14" t="s">
        <v>165</v>
      </c>
      <c r="J56" s="14" t="s">
        <v>109</v>
      </c>
      <c r="K56" s="14" t="s">
        <v>65</v>
      </c>
      <c r="L56" s="14" t="s">
        <v>33</v>
      </c>
      <c r="M56" s="15">
        <v>189000</v>
      </c>
      <c r="N56" s="22">
        <f>IF($A56="","",IF(AND(OR(型番選定!$D$8="",ISNUMBER(SEARCH(型番選定!$D$8,$C56))),OR(型番選定!$D$9="",AND(IFERROR(VALUE($E56),-999999)&lt;=IFERROR(VALUE(型番選定!$D$9),-999999),IFERROR(VALUE($F56),999999)&gt;=IFERROR(VALUE(型番選定!$D$9),999999))),OR(型番選定!$D$10="",$H56=型番選定!$D$10),OR(型番選定!$D$11="",ISNUMBER(SEARCH(型番選定!$D$11,$K56)))),MAX($N$1:N55)+1,""))</f>
        <v>55</v>
      </c>
    </row>
    <row r="57" spans="1:14" x14ac:dyDescent="0.4">
      <c r="A57" s="12" t="s">
        <v>111</v>
      </c>
      <c r="B57" s="12" t="s">
        <v>49</v>
      </c>
      <c r="C57" s="12" t="s">
        <v>93</v>
      </c>
      <c r="D57" s="12" t="s">
        <v>94</v>
      </c>
      <c r="E57" s="12">
        <v>50</v>
      </c>
      <c r="F57" s="12">
        <v>170</v>
      </c>
      <c r="G57" s="12" t="s">
        <v>112</v>
      </c>
      <c r="H57" s="12" t="s">
        <v>5</v>
      </c>
      <c r="I57" s="12" t="s">
        <v>164</v>
      </c>
      <c r="J57" s="12" t="s">
        <v>113</v>
      </c>
      <c r="K57" s="12" t="s">
        <v>65</v>
      </c>
      <c r="L57" s="12" t="s">
        <v>33</v>
      </c>
      <c r="M57" s="13">
        <v>494000</v>
      </c>
      <c r="N57" s="22">
        <f>IF($A57="","",IF(AND(OR(型番選定!$D$8="",ISNUMBER(SEARCH(型番選定!$D$8,$C57))),OR(型番選定!$D$9="",AND(IFERROR(VALUE($E57),-999999)&lt;=IFERROR(VALUE(型番選定!$D$9),-999999),IFERROR(VALUE($F57),999999)&gt;=IFERROR(VALUE(型番選定!$D$9),999999))),OR(型番選定!$D$10="",$H57=型番選定!$D$10),OR(型番選定!$D$11="",ISNUMBER(SEARCH(型番選定!$D$11,$K57)))),MAX($N$1:N56)+1,""))</f>
        <v>56</v>
      </c>
    </row>
    <row r="58" spans="1:14" x14ac:dyDescent="0.4">
      <c r="A58" s="14" t="s">
        <v>114</v>
      </c>
      <c r="B58" s="14" t="s">
        <v>49</v>
      </c>
      <c r="C58" s="14" t="s">
        <v>93</v>
      </c>
      <c r="D58" s="14" t="s">
        <v>94</v>
      </c>
      <c r="E58" s="14">
        <v>50</v>
      </c>
      <c r="F58" s="14">
        <v>170</v>
      </c>
      <c r="G58" s="14" t="s">
        <v>112</v>
      </c>
      <c r="H58" s="14" t="s">
        <v>186</v>
      </c>
      <c r="I58" s="14" t="s">
        <v>165</v>
      </c>
      <c r="J58" s="14" t="s">
        <v>113</v>
      </c>
      <c r="K58" s="14" t="s">
        <v>65</v>
      </c>
      <c r="L58" s="14" t="s">
        <v>33</v>
      </c>
      <c r="M58" s="15">
        <v>494000</v>
      </c>
      <c r="N58" s="22">
        <f>IF($A58="","",IF(AND(OR(型番選定!$D$8="",ISNUMBER(SEARCH(型番選定!$D$8,$C58))),OR(型番選定!$D$9="",AND(IFERROR(VALUE($E58),-999999)&lt;=IFERROR(VALUE(型番選定!$D$9),-999999),IFERROR(VALUE($F58),999999)&gt;=IFERROR(VALUE(型番選定!$D$9),999999))),OR(型番選定!$D$10="",$H58=型番選定!$D$10),OR(型番選定!$D$11="",ISNUMBER(SEARCH(型番選定!$D$11,$K58)))),MAX($N$1:N57)+1,""))</f>
        <v>57</v>
      </c>
    </row>
  </sheetData>
  <phoneticPr fontId="3"/>
  <pageMargins left="3.937007874015748E-2" right="3.937007874015748E-2" top="3.937007874015748E-2" bottom="3.937007874015748E-2" header="3.937007874015748E-2" footer="3.937007874015748E-2"/>
  <pageSetup paperSize="9" scale="3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型番選定</vt:lpstr>
      <vt:lpstr>データシート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近藤 鈴</dc:creator>
  <cp:lastModifiedBy>近藤 鈴</cp:lastModifiedBy>
  <cp:lastPrinted>2026-06-24T06:12:00Z</cp:lastPrinted>
  <dcterms:created xsi:type="dcterms:W3CDTF">2026-06-22T07:37:02Z</dcterms:created>
  <dcterms:modified xsi:type="dcterms:W3CDTF">2026-06-29T23:59:50Z</dcterms:modified>
</cp:coreProperties>
</file>